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5" lockStructure="1"/>
  <bookViews>
    <workbookView xWindow="0" yWindow="0" windowWidth="2160" windowHeight="1530"/>
  </bookViews>
  <sheets>
    <sheet name="Online order form" sheetId="6" r:id="rId1"/>
    <sheet name="Languages" sheetId="7" state="hidden" r:id="rId2"/>
    <sheet name="Adressen ++" sheetId="8" state="hidden" r:id="rId3"/>
    <sheet name="Logos" sheetId="9" state="hidden" r:id="rId4"/>
    <sheet name="Preise" sheetId="10" state="hidden" r:id="rId5"/>
  </sheets>
  <externalReferences>
    <externalReference r:id="rId6"/>
    <externalReference r:id="rId7"/>
  </externalReferences>
  <definedNames>
    <definedName name="Bausatz" localSheetId="1">'[1]Kalkulationstool (B2B+B2C)'!$W$493</definedName>
    <definedName name="Bausatz" localSheetId="0">'Online order form'!#REF!</definedName>
    <definedName name="Bausatz">'[2]Kalkulationstool (B2B+B2C)'!$W$493</definedName>
    <definedName name="Betrag" localSheetId="0">'Online order form'!#REF!</definedName>
    <definedName name="bild0001" localSheetId="1">INDIRECT("w"+'[1]Kalkulationstool (B2B+B2C)'!#REF!)</definedName>
    <definedName name="bild0001" localSheetId="0">INDIRECT("w"+'[2]Kalkulationstool (B2B+B2C)'!#REF!)</definedName>
    <definedName name="bild0001">INDIRECT("w"+'[2]Kalkulationstool (B2B+B2C)'!#REF!)</definedName>
    <definedName name="bild01" localSheetId="1">INDIRECT("w"+'[1]Kalkulationstool (B2B+B2C)'!#REF!)</definedName>
    <definedName name="bild01" localSheetId="0">INDIRECT("w"+'Online order form'!#REF!)</definedName>
    <definedName name="bild01">INDIRECT("w"+'[2]Kalkulationstool (B2B+B2C)'!#REF!)</definedName>
    <definedName name="bild1" localSheetId="1">INDIRECT("w"&amp;'[1]Kalkulationstool (B2B+B2C)'!#REF!)</definedName>
    <definedName name="bild1" localSheetId="0">INDIRECT("w"&amp;'Online order form'!#REF!)</definedName>
    <definedName name="bild1">INDIRECT("w"&amp;'[2]Kalkulationstool (B2B+B2C)'!#REF!)</definedName>
    <definedName name="bild10002" localSheetId="1">INDIRECT("w"&amp;'[1]Kalkulationstool (B2B+B2C)'!#REF!)</definedName>
    <definedName name="bild10002" localSheetId="0">INDIRECT("w"&amp;'[2]Kalkulationstool (B2B+B2C)'!#REF!)</definedName>
    <definedName name="bild10002">INDIRECT("w"&amp;'[2]Kalkulationstool (B2B+B2C)'!#REF!)</definedName>
    <definedName name="bild2" localSheetId="1">'[1]Kalkulationstool (B2B+B2C)'!#REF!</definedName>
    <definedName name="bild2" localSheetId="0">'Online order form'!#REF!</definedName>
    <definedName name="bild2">'[2]Kalkulationstool (B2B+B2C)'!#REF!</definedName>
    <definedName name="eee" localSheetId="1">INDIRECT("w"&amp;'[1]Kalkulationstool (B2B+B2C)'!#REF!)</definedName>
    <definedName name="eee">INDIRECT("w"&amp;'[2]Kalkulationstool (B2B+B2C)'!#REF!)</definedName>
    <definedName name="Kont29" localSheetId="1">'[1]Kalkulationstool (B2B+B2C)'!#REF!</definedName>
    <definedName name="Kont29" localSheetId="0">'Online order form'!#REF!</definedName>
    <definedName name="Kont29">'[2]Kalkulationstool (B2B+B2C)'!#REF!</definedName>
    <definedName name="Logo01">INDIRECT("A"&amp;Logos!$B$1)</definedName>
    <definedName name="PreisL10" localSheetId="1">'[1]Kalkulationstool (B2B+B2C)'!$W$494</definedName>
    <definedName name="PreisL10" localSheetId="0">'Online order form'!#REF!</definedName>
    <definedName name="PreisL10">'[2]Kalkulationstool (B2B+B2C)'!$W$494</definedName>
    <definedName name="PreisL15" localSheetId="1">'[1]Kalkulationstool (B2B+B2C)'!$X$494</definedName>
    <definedName name="PreisL15" localSheetId="0">'Online order form'!#REF!</definedName>
    <definedName name="PreisL15">'[2]Kalkulationstool (B2B+B2C)'!$X$494</definedName>
    <definedName name="SchlüsselF" localSheetId="1">'[1]Kalkulationstool (B2B+B2C)'!$X$493</definedName>
    <definedName name="SchlüsselF" localSheetId="0">'Online order form'!#REF!</definedName>
    <definedName name="SchlüsselF">'[2]Kalkulationstool (B2B+B2C)'!$X$493</definedName>
    <definedName name="Sprachwahl" localSheetId="1">Languages!$A$1</definedName>
    <definedName name="Sprachwahl">[2]Languages!$A$1</definedName>
    <definedName name="tt" localSheetId="1">INDIRECT("w"&amp;'[1]Kalkulationstool (B2B+B2C)'!#REF!)</definedName>
    <definedName name="tt">INDIRECT("w"&amp;'[2]Kalkulationstool (B2B+B2C)'!#REF!)</definedName>
  </definedNames>
  <calcPr calcId="145621"/>
</workbook>
</file>

<file path=xl/calcChain.xml><?xml version="1.0" encoding="utf-8"?>
<calcChain xmlns="http://schemas.openxmlformats.org/spreadsheetml/2006/main">
  <c r="K19" i="6" l="1"/>
  <c r="K37" i="6"/>
  <c r="K44" i="6" l="1"/>
  <c r="F46" i="6"/>
  <c r="F45" i="6"/>
  <c r="B46" i="6"/>
  <c r="B45" i="6"/>
  <c r="A44" i="6"/>
  <c r="L35" i="6"/>
  <c r="K35" i="6"/>
  <c r="D170" i="7" l="1"/>
  <c r="P13" i="10"/>
  <c r="L281" i="6" l="1"/>
  <c r="L208" i="6"/>
  <c r="L126" i="6"/>
  <c r="J84" i="6"/>
  <c r="D197" i="7" l="1"/>
  <c r="D198" i="7"/>
  <c r="K91" i="6"/>
  <c r="Q13" i="10"/>
  <c r="O2" i="10"/>
  <c r="P2" i="10" s="1"/>
  <c r="P3" i="10" s="1"/>
  <c r="Q7" i="10"/>
  <c r="Q8" i="10"/>
  <c r="Q9" i="10"/>
  <c r="Q10" i="10"/>
  <c r="Q11" i="10"/>
  <c r="Q12" i="10"/>
  <c r="Q6" i="10"/>
  <c r="P12" i="10"/>
  <c r="P11" i="10"/>
  <c r="P10" i="10"/>
  <c r="P9" i="10"/>
  <c r="P8" i="10"/>
  <c r="P7" i="10"/>
  <c r="P6" i="10"/>
  <c r="H29" i="6"/>
  <c r="J27" i="6"/>
  <c r="J28" i="6"/>
  <c r="J29" i="6"/>
  <c r="L29" i="6"/>
  <c r="Q4" i="10"/>
  <c r="P4" i="10"/>
  <c r="P1" i="10" l="1"/>
  <c r="G3" i="7"/>
  <c r="E37" i="6"/>
  <c r="D37" i="6"/>
  <c r="E19" i="6"/>
  <c r="D19" i="6"/>
  <c r="A37" i="6"/>
  <c r="A19" i="6"/>
  <c r="H11" i="6"/>
  <c r="K12" i="10" l="1"/>
  <c r="M12" i="10"/>
  <c r="H12" i="10"/>
  <c r="I12" i="10"/>
  <c r="G12" i="10"/>
  <c r="E12" i="10"/>
  <c r="C12" i="10"/>
  <c r="L74" i="6"/>
  <c r="L26" i="6" l="1"/>
  <c r="D30" i="7"/>
  <c r="D31" i="7"/>
  <c r="D32" i="7"/>
  <c r="D33" i="7"/>
  <c r="D34" i="7"/>
  <c r="D35" i="7"/>
  <c r="D65" i="6"/>
  <c r="D64" i="6"/>
  <c r="D63" i="6"/>
  <c r="D62" i="6"/>
  <c r="D61" i="6"/>
  <c r="D60" i="6"/>
  <c r="A1" i="8"/>
  <c r="L3" i="8" s="1"/>
  <c r="L123" i="6" s="1"/>
  <c r="E3" i="8" l="1"/>
  <c r="A125" i="6" s="1"/>
  <c r="C3" i="8"/>
  <c r="A123" i="6" s="1"/>
  <c r="D3" i="8"/>
  <c r="A124" i="6" s="1"/>
  <c r="G3" i="8"/>
  <c r="A127" i="6" s="1"/>
  <c r="K3" i="8"/>
  <c r="G125" i="6" s="1"/>
  <c r="M3" i="8"/>
  <c r="L124" i="6" s="1"/>
  <c r="O3" i="8"/>
  <c r="F3" i="8"/>
  <c r="A126" i="6" s="1"/>
  <c r="N3" i="8"/>
  <c r="L125" i="6" s="1"/>
  <c r="H3" i="8"/>
  <c r="E123" i="6" s="1"/>
  <c r="I3" i="8"/>
  <c r="G123" i="6" s="1"/>
  <c r="J3" i="8"/>
  <c r="G124" i="6" s="1"/>
  <c r="L28" i="6"/>
  <c r="L27" i="6"/>
  <c r="E11" i="10"/>
  <c r="E10" i="10"/>
  <c r="E9" i="10"/>
  <c r="E7" i="10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" i="7"/>
  <c r="A4" i="10"/>
  <c r="C7" i="10"/>
  <c r="C11" i="10"/>
  <c r="C10" i="10"/>
  <c r="C9" i="10"/>
  <c r="L4" i="10" l="1"/>
  <c r="N4" i="10"/>
  <c r="L85" i="6"/>
  <c r="C4" i="10"/>
  <c r="H31" i="6" s="1"/>
  <c r="M4" i="10"/>
  <c r="K4" i="10"/>
  <c r="I4" i="10"/>
  <c r="I11" i="6" s="1"/>
  <c r="I31" i="6" s="1"/>
  <c r="E4" i="10"/>
  <c r="J83" i="6" s="1"/>
  <c r="D4" i="10"/>
  <c r="G4" i="10"/>
  <c r="H4" i="10"/>
  <c r="I9" i="6" s="1"/>
  <c r="I32" i="6" s="1"/>
  <c r="H9" i="6" l="1"/>
  <c r="H32" i="6"/>
  <c r="I30" i="6"/>
  <c r="I29" i="6"/>
  <c r="K15" i="6"/>
  <c r="M89" i="6"/>
  <c r="K13" i="6"/>
  <c r="K32" i="6"/>
  <c r="K33" i="6"/>
  <c r="K31" i="6"/>
  <c r="M87" i="6"/>
  <c r="K40" i="6"/>
  <c r="K14" i="6"/>
  <c r="K10" i="6"/>
  <c r="I27" i="6"/>
  <c r="I8" i="6"/>
  <c r="I28" i="6"/>
  <c r="K17" i="6" l="1"/>
  <c r="M88" i="6"/>
  <c r="M90" i="6"/>
  <c r="K16" i="6"/>
  <c r="K36" i="6"/>
  <c r="K38" i="6"/>
  <c r="K20" i="6"/>
  <c r="K18" i="6"/>
  <c r="K34" i="6"/>
  <c r="B1" i="9"/>
  <c r="A1" i="7" l="1"/>
  <c r="A200" i="7" s="1"/>
  <c r="A157" i="7" l="1"/>
  <c r="A93" i="6" s="1"/>
  <c r="A165" i="7"/>
  <c r="A173" i="7"/>
  <c r="A181" i="7"/>
  <c r="A189" i="7"/>
  <c r="A197" i="7"/>
  <c r="A205" i="7"/>
  <c r="A213" i="7"/>
  <c r="A221" i="7"/>
  <c r="A229" i="7"/>
  <c r="A237" i="7"/>
  <c r="A245" i="7"/>
  <c r="A253" i="7"/>
  <c r="A261" i="7"/>
  <c r="A269" i="7"/>
  <c r="A277" i="7"/>
  <c r="A285" i="7"/>
  <c r="A293" i="7"/>
  <c r="A301" i="7"/>
  <c r="A309" i="7"/>
  <c r="A317" i="7"/>
  <c r="A325" i="7"/>
  <c r="A333" i="7"/>
  <c r="A341" i="7"/>
  <c r="A349" i="7"/>
  <c r="A357" i="7"/>
  <c r="A365" i="7"/>
  <c r="A373" i="7"/>
  <c r="A381" i="7"/>
  <c r="A389" i="7"/>
  <c r="A397" i="7"/>
  <c r="A413" i="7"/>
  <c r="A429" i="7"/>
  <c r="A445" i="7"/>
  <c r="A461" i="7"/>
  <c r="A477" i="7"/>
  <c r="A493" i="7"/>
  <c r="A310" i="7"/>
  <c r="A342" i="7"/>
  <c r="A366" i="7"/>
  <c r="A382" i="7"/>
  <c r="A406" i="7"/>
  <c r="A430" i="7"/>
  <c r="A438" i="7"/>
  <c r="A462" i="7"/>
  <c r="A478" i="7"/>
  <c r="A367" i="7"/>
  <c r="A399" i="7"/>
  <c r="A423" i="7"/>
  <c r="A455" i="7"/>
  <c r="A487" i="7"/>
  <c r="A451" i="7"/>
  <c r="A150" i="7"/>
  <c r="A158" i="7"/>
  <c r="A94" i="6" s="1"/>
  <c r="A166" i="7"/>
  <c r="A174" i="7"/>
  <c r="A182" i="7"/>
  <c r="A190" i="7"/>
  <c r="A198" i="7"/>
  <c r="A206" i="7"/>
  <c r="A214" i="7"/>
  <c r="A222" i="7"/>
  <c r="A230" i="7"/>
  <c r="A238" i="7"/>
  <c r="A246" i="7"/>
  <c r="A254" i="7"/>
  <c r="A262" i="7"/>
  <c r="A270" i="7"/>
  <c r="A278" i="7"/>
  <c r="A294" i="7"/>
  <c r="A302" i="7"/>
  <c r="A326" i="7"/>
  <c r="A358" i="7"/>
  <c r="A390" i="7"/>
  <c r="A414" i="7"/>
  <c r="A454" i="7"/>
  <c r="A486" i="7"/>
  <c r="A383" i="7"/>
  <c r="A431" i="7"/>
  <c r="A463" i="7"/>
  <c r="A443" i="7"/>
  <c r="A151" i="7"/>
  <c r="A159" i="7"/>
  <c r="A95" i="6" s="1"/>
  <c r="A167" i="7"/>
  <c r="A102" i="6" s="1"/>
  <c r="A175" i="7"/>
  <c r="A183" i="7"/>
  <c r="A191" i="7"/>
  <c r="A199" i="7"/>
  <c r="A207" i="7"/>
  <c r="A215" i="7"/>
  <c r="A223" i="7"/>
  <c r="A231" i="7"/>
  <c r="A239" i="7"/>
  <c r="A247" i="7"/>
  <c r="A255" i="7"/>
  <c r="A263" i="7"/>
  <c r="A271" i="7"/>
  <c r="A279" i="7"/>
  <c r="A287" i="7"/>
  <c r="A295" i="7"/>
  <c r="A303" i="7"/>
  <c r="A311" i="7"/>
  <c r="A319" i="7"/>
  <c r="A327" i="7"/>
  <c r="A335" i="7"/>
  <c r="A343" i="7"/>
  <c r="A351" i="7"/>
  <c r="A375" i="7"/>
  <c r="A407" i="7"/>
  <c r="A447" i="7"/>
  <c r="A479" i="7"/>
  <c r="A491" i="7"/>
  <c r="A152" i="7"/>
  <c r="A160" i="7"/>
  <c r="A168" i="7"/>
  <c r="A176" i="7"/>
  <c r="A184" i="7"/>
  <c r="A192" i="7"/>
  <c r="A208" i="7"/>
  <c r="A216" i="7"/>
  <c r="A224" i="7"/>
  <c r="A232" i="7"/>
  <c r="A240" i="7"/>
  <c r="A248" i="7"/>
  <c r="A256" i="7"/>
  <c r="A264" i="7"/>
  <c r="A272" i="7"/>
  <c r="A280" i="7"/>
  <c r="A288" i="7"/>
  <c r="A296" i="7"/>
  <c r="A304" i="7"/>
  <c r="A312" i="7"/>
  <c r="A320" i="7"/>
  <c r="A328" i="7"/>
  <c r="A336" i="7"/>
  <c r="A344" i="7"/>
  <c r="A352" i="7"/>
  <c r="A360" i="7"/>
  <c r="A368" i="7"/>
  <c r="A376" i="7"/>
  <c r="A384" i="7"/>
  <c r="A392" i="7"/>
  <c r="A400" i="7"/>
  <c r="A408" i="7"/>
  <c r="A416" i="7"/>
  <c r="A424" i="7"/>
  <c r="A432" i="7"/>
  <c r="A440" i="7"/>
  <c r="A448" i="7"/>
  <c r="A456" i="7"/>
  <c r="A464" i="7"/>
  <c r="A472" i="7"/>
  <c r="A480" i="7"/>
  <c r="A488" i="7"/>
  <c r="A457" i="7"/>
  <c r="A473" i="7"/>
  <c r="A489" i="7"/>
  <c r="A314" i="7"/>
  <c r="A330" i="7"/>
  <c r="A346" i="7"/>
  <c r="A362" i="7"/>
  <c r="A378" i="7"/>
  <c r="A394" i="7"/>
  <c r="A410" i="7"/>
  <c r="A426" i="7"/>
  <c r="A450" i="7"/>
  <c r="A466" i="7"/>
  <c r="A490" i="7"/>
  <c r="A419" i="7"/>
  <c r="A467" i="7"/>
  <c r="A153" i="7"/>
  <c r="A161" i="7"/>
  <c r="A169" i="7"/>
  <c r="A177" i="7"/>
  <c r="A185" i="7"/>
  <c r="A193" i="7"/>
  <c r="A201" i="7"/>
  <c r="A209" i="7"/>
  <c r="A217" i="7"/>
  <c r="A225" i="7"/>
  <c r="A233" i="7"/>
  <c r="A241" i="7"/>
  <c r="A249" i="7"/>
  <c r="A257" i="7"/>
  <c r="A265" i="7"/>
  <c r="A273" i="7"/>
  <c r="A281" i="7"/>
  <c r="A289" i="7"/>
  <c r="A297" i="7"/>
  <c r="A305" i="7"/>
  <c r="A313" i="7"/>
  <c r="A321" i="7"/>
  <c r="A329" i="7"/>
  <c r="A337" i="7"/>
  <c r="A345" i="7"/>
  <c r="A353" i="7"/>
  <c r="A361" i="7"/>
  <c r="A369" i="7"/>
  <c r="A377" i="7"/>
  <c r="A385" i="7"/>
  <c r="A393" i="7"/>
  <c r="A401" i="7"/>
  <c r="A409" i="7"/>
  <c r="A417" i="7"/>
  <c r="A425" i="7"/>
  <c r="A433" i="7"/>
  <c r="A441" i="7"/>
  <c r="A449" i="7"/>
  <c r="A465" i="7"/>
  <c r="A481" i="7"/>
  <c r="A434" i="7"/>
  <c r="A458" i="7"/>
  <c r="A482" i="7"/>
  <c r="A411" i="7"/>
  <c r="A459" i="7"/>
  <c r="A154" i="7"/>
  <c r="A162" i="7"/>
  <c r="A170" i="7"/>
  <c r="A178" i="7"/>
  <c r="A186" i="7"/>
  <c r="A194" i="7"/>
  <c r="A202" i="7"/>
  <c r="A210" i="7"/>
  <c r="A218" i="7"/>
  <c r="A226" i="7"/>
  <c r="A234" i="7"/>
  <c r="A242" i="7"/>
  <c r="A250" i="7"/>
  <c r="A258" i="7"/>
  <c r="A266" i="7"/>
  <c r="A274" i="7"/>
  <c r="A282" i="7"/>
  <c r="A290" i="7"/>
  <c r="A298" i="7"/>
  <c r="A306" i="7"/>
  <c r="A322" i="7"/>
  <c r="A338" i="7"/>
  <c r="A354" i="7"/>
  <c r="A370" i="7"/>
  <c r="A386" i="7"/>
  <c r="A402" i="7"/>
  <c r="A418" i="7"/>
  <c r="A442" i="7"/>
  <c r="A474" i="7"/>
  <c r="A155" i="7"/>
  <c r="A163" i="7"/>
  <c r="A171" i="7"/>
  <c r="A106" i="6" s="1"/>
  <c r="A179" i="7"/>
  <c r="A187" i="7"/>
  <c r="A195" i="7"/>
  <c r="A203" i="7"/>
  <c r="A211" i="7"/>
  <c r="A219" i="7"/>
  <c r="A227" i="7"/>
  <c r="A235" i="7"/>
  <c r="A243" i="7"/>
  <c r="A251" i="7"/>
  <c r="A259" i="7"/>
  <c r="A267" i="7"/>
  <c r="A275" i="7"/>
  <c r="A283" i="7"/>
  <c r="A291" i="7"/>
  <c r="A299" i="7"/>
  <c r="A307" i="7"/>
  <c r="A315" i="7"/>
  <c r="A323" i="7"/>
  <c r="A331" i="7"/>
  <c r="A339" i="7"/>
  <c r="A347" i="7"/>
  <c r="A355" i="7"/>
  <c r="A363" i="7"/>
  <c r="A371" i="7"/>
  <c r="A379" i="7"/>
  <c r="A387" i="7"/>
  <c r="A395" i="7"/>
  <c r="A403" i="7"/>
  <c r="A427" i="7"/>
  <c r="A475" i="7"/>
  <c r="A156" i="7"/>
  <c r="A164" i="7"/>
  <c r="A172" i="7"/>
  <c r="A180" i="7"/>
  <c r="A188" i="7"/>
  <c r="A196" i="7"/>
  <c r="B85" i="6" s="1"/>
  <c r="A204" i="7"/>
  <c r="A212" i="7"/>
  <c r="A220" i="7"/>
  <c r="A228" i="7"/>
  <c r="A236" i="7"/>
  <c r="A244" i="7"/>
  <c r="A252" i="7"/>
  <c r="A260" i="7"/>
  <c r="A268" i="7"/>
  <c r="A276" i="7"/>
  <c r="A284" i="7"/>
  <c r="A292" i="7"/>
  <c r="A300" i="7"/>
  <c r="A308" i="7"/>
  <c r="A316" i="7"/>
  <c r="A324" i="7"/>
  <c r="A332" i="7"/>
  <c r="A340" i="7"/>
  <c r="A348" i="7"/>
  <c r="A356" i="7"/>
  <c r="A364" i="7"/>
  <c r="A372" i="7"/>
  <c r="A380" i="7"/>
  <c r="A388" i="7"/>
  <c r="A396" i="7"/>
  <c r="A404" i="7"/>
  <c r="A412" i="7"/>
  <c r="A420" i="7"/>
  <c r="A428" i="7"/>
  <c r="A436" i="7"/>
  <c r="A444" i="7"/>
  <c r="A452" i="7"/>
  <c r="A460" i="7"/>
  <c r="A468" i="7"/>
  <c r="A476" i="7"/>
  <c r="A484" i="7"/>
  <c r="A492" i="7"/>
  <c r="A405" i="7"/>
  <c r="A421" i="7"/>
  <c r="A437" i="7"/>
  <c r="A453" i="7"/>
  <c r="A469" i="7"/>
  <c r="A485" i="7"/>
  <c r="A286" i="7"/>
  <c r="A318" i="7"/>
  <c r="A334" i="7"/>
  <c r="A350" i="7"/>
  <c r="A374" i="7"/>
  <c r="A398" i="7"/>
  <c r="A422" i="7"/>
  <c r="A446" i="7"/>
  <c r="A470" i="7"/>
  <c r="A359" i="7"/>
  <c r="A391" i="7"/>
  <c r="A415" i="7"/>
  <c r="A439" i="7"/>
  <c r="A471" i="7"/>
  <c r="A435" i="7"/>
  <c r="A483" i="7"/>
  <c r="A32" i="7"/>
  <c r="A34" i="7"/>
  <c r="A33" i="7"/>
  <c r="A35" i="7"/>
  <c r="A30" i="7"/>
  <c r="B29" i="6" s="1"/>
  <c r="A31" i="7"/>
  <c r="A29" i="7"/>
  <c r="A27" i="7"/>
  <c r="A26" i="6" s="1"/>
  <c r="AG521" i="7"/>
  <c r="B28" i="6" l="1"/>
  <c r="A3353" i="7"/>
  <c r="A3345" i="7"/>
  <c r="A3337" i="7"/>
  <c r="A3329" i="7"/>
  <c r="A3321" i="7"/>
  <c r="A3313" i="7"/>
  <c r="A3305" i="7"/>
  <c r="A3297" i="7"/>
  <c r="A3289" i="7"/>
  <c r="A3281" i="7"/>
  <c r="A3273" i="7"/>
  <c r="A3265" i="7"/>
  <c r="A3257" i="7"/>
  <c r="A3249" i="7"/>
  <c r="A3241" i="7"/>
  <c r="A3233" i="7"/>
  <c r="A3225" i="7"/>
  <c r="A3217" i="7"/>
  <c r="A3209" i="7"/>
  <c r="A3201" i="7"/>
  <c r="A3193" i="7"/>
  <c r="A3185" i="7"/>
  <c r="A3177" i="7"/>
  <c r="A3169" i="7"/>
  <c r="A3161" i="7"/>
  <c r="A3153" i="7"/>
  <c r="A3145" i="7"/>
  <c r="A3137" i="7"/>
  <c r="A3129" i="7"/>
  <c r="A3121" i="7"/>
  <c r="A3113" i="7"/>
  <c r="A3105" i="7"/>
  <c r="A3097" i="7"/>
  <c r="A3089" i="7"/>
  <c r="A3081" i="7"/>
  <c r="A3073" i="7"/>
  <c r="A3065" i="7"/>
  <c r="A3057" i="7"/>
  <c r="A3049" i="7"/>
  <c r="A3041" i="7"/>
  <c r="A3033" i="7"/>
  <c r="A3025" i="7"/>
  <c r="A3017" i="7"/>
  <c r="A3009" i="7"/>
  <c r="A3001" i="7"/>
  <c r="A2993" i="7"/>
  <c r="A2985" i="7"/>
  <c r="A2977" i="7"/>
  <c r="A2969" i="7"/>
  <c r="A2961" i="7"/>
  <c r="A2953" i="7"/>
  <c r="A2945" i="7"/>
  <c r="A2937" i="7"/>
  <c r="A2929" i="7"/>
  <c r="A2921" i="7"/>
  <c r="A2913" i="7"/>
  <c r="A2905" i="7"/>
  <c r="A2897" i="7"/>
  <c r="A2889" i="7"/>
  <c r="A2881" i="7"/>
  <c r="A2873" i="7"/>
  <c r="A2865" i="7"/>
  <c r="A2857" i="7"/>
  <c r="A2849" i="7"/>
  <c r="A2841" i="7"/>
  <c r="A2833" i="7"/>
  <c r="A2825" i="7"/>
  <c r="A2817" i="7"/>
  <c r="A2809" i="7"/>
  <c r="A2801" i="7"/>
  <c r="A2793" i="7"/>
  <c r="A2785" i="7"/>
  <c r="A2777" i="7"/>
  <c r="A2769" i="7"/>
  <c r="A2761" i="7"/>
  <c r="A2753" i="7"/>
  <c r="A2745" i="7"/>
  <c r="A2737" i="7"/>
  <c r="A2729" i="7"/>
  <c r="A2721" i="7"/>
  <c r="A2713" i="7"/>
  <c r="A2705" i="7"/>
  <c r="A2697" i="7"/>
  <c r="A2689" i="7"/>
  <c r="A3352" i="7"/>
  <c r="A3344" i="7"/>
  <c r="A3336" i="7"/>
  <c r="A3328" i="7"/>
  <c r="A3320" i="7"/>
  <c r="A3312" i="7"/>
  <c r="A3304" i="7"/>
  <c r="A3296" i="7"/>
  <c r="A3288" i="7"/>
  <c r="A3280" i="7"/>
  <c r="A3272" i="7"/>
  <c r="A3264" i="7"/>
  <c r="A3256" i="7"/>
  <c r="A3248" i="7"/>
  <c r="A3240" i="7"/>
  <c r="A3232" i="7"/>
  <c r="A3224" i="7"/>
  <c r="A3216" i="7"/>
  <c r="A3208" i="7"/>
  <c r="A3200" i="7"/>
  <c r="A3192" i="7"/>
  <c r="A3184" i="7"/>
  <c r="A3176" i="7"/>
  <c r="A3168" i="7"/>
  <c r="A3160" i="7"/>
  <c r="A3152" i="7"/>
  <c r="A3144" i="7"/>
  <c r="A3136" i="7"/>
  <c r="A3128" i="7"/>
  <c r="A3120" i="7"/>
  <c r="A3112" i="7"/>
  <c r="A3104" i="7"/>
  <c r="A3096" i="7"/>
  <c r="A3088" i="7"/>
  <c r="A3080" i="7"/>
  <c r="A3072" i="7"/>
  <c r="A3351" i="7"/>
  <c r="A3343" i="7"/>
  <c r="A3335" i="7"/>
  <c r="A3327" i="7"/>
  <c r="A3319" i="7"/>
  <c r="A3311" i="7"/>
  <c r="A3303" i="7"/>
  <c r="A3295" i="7"/>
  <c r="A3287" i="7"/>
  <c r="A3279" i="7"/>
  <c r="A3271" i="7"/>
  <c r="A3263" i="7"/>
  <c r="A3255" i="7"/>
  <c r="A3247" i="7"/>
  <c r="A3239" i="7"/>
  <c r="A3231" i="7"/>
  <c r="A3223" i="7"/>
  <c r="A3215" i="7"/>
  <c r="A3207" i="7"/>
  <c r="A3199" i="7"/>
  <c r="A3191" i="7"/>
  <c r="A3183" i="7"/>
  <c r="A3175" i="7"/>
  <c r="A3167" i="7"/>
  <c r="A3159" i="7"/>
  <c r="A3151" i="7"/>
  <c r="A3143" i="7"/>
  <c r="A3135" i="7"/>
  <c r="A3127" i="7"/>
  <c r="A3119" i="7"/>
  <c r="A3111" i="7"/>
  <c r="A3103" i="7"/>
  <c r="A3095" i="7"/>
  <c r="A3087" i="7"/>
  <c r="A3079" i="7"/>
  <c r="A3350" i="7"/>
  <c r="A3342" i="7"/>
  <c r="A3334" i="7"/>
  <c r="A3326" i="7"/>
  <c r="A3318" i="7"/>
  <c r="A3310" i="7"/>
  <c r="A3302" i="7"/>
  <c r="A3294" i="7"/>
  <c r="A3286" i="7"/>
  <c r="A3278" i="7"/>
  <c r="A3270" i="7"/>
  <c r="A3262" i="7"/>
  <c r="A3254" i="7"/>
  <c r="A3246" i="7"/>
  <c r="A3238" i="7"/>
  <c r="A3230" i="7"/>
  <c r="A3222" i="7"/>
  <c r="A3214" i="7"/>
  <c r="A3206" i="7"/>
  <c r="A3198" i="7"/>
  <c r="A3190" i="7"/>
  <c r="A3182" i="7"/>
  <c r="A3174" i="7"/>
  <c r="A3166" i="7"/>
  <c r="A3158" i="7"/>
  <c r="A3150" i="7"/>
  <c r="A3142" i="7"/>
  <c r="A3134" i="7"/>
  <c r="A3126" i="7"/>
  <c r="A3118" i="7"/>
  <c r="A3110" i="7"/>
  <c r="A3102" i="7"/>
  <c r="A3094" i="7"/>
  <c r="A3086" i="7"/>
  <c r="A3078" i="7"/>
  <c r="A3070" i="7"/>
  <c r="A3062" i="7"/>
  <c r="A3054" i="7"/>
  <c r="A3046" i="7"/>
  <c r="A3038" i="7"/>
  <c r="A3030" i="7"/>
  <c r="A3022" i="7"/>
  <c r="A3014" i="7"/>
  <c r="A3006" i="7"/>
  <c r="A2998" i="7"/>
  <c r="A2990" i="7"/>
  <c r="A2982" i="7"/>
  <c r="A2974" i="7"/>
  <c r="A2966" i="7"/>
  <c r="A2958" i="7"/>
  <c r="A2950" i="7"/>
  <c r="A2942" i="7"/>
  <c r="A2934" i="7"/>
  <c r="A2926" i="7"/>
  <c r="A2918" i="7"/>
  <c r="A2910" i="7"/>
  <c r="A2902" i="7"/>
  <c r="A2894" i="7"/>
  <c r="A2886" i="7"/>
  <c r="A2878" i="7"/>
  <c r="A2870" i="7"/>
  <c r="A2862" i="7"/>
  <c r="A2854" i="7"/>
  <c r="A2846" i="7"/>
  <c r="A2838" i="7"/>
  <c r="A2830" i="7"/>
  <c r="A2822" i="7"/>
  <c r="A2814" i="7"/>
  <c r="A2806" i="7"/>
  <c r="A2798" i="7"/>
  <c r="A2790" i="7"/>
  <c r="A2782" i="7"/>
  <c r="A2774" i="7"/>
  <c r="A2766" i="7"/>
  <c r="A2758" i="7"/>
  <c r="A2750" i="7"/>
  <c r="A2742" i="7"/>
  <c r="A2734" i="7"/>
  <c r="A2726" i="7"/>
  <c r="A2718" i="7"/>
  <c r="A2710" i="7"/>
  <c r="A2702" i="7"/>
  <c r="A2694" i="7"/>
  <c r="A3349" i="7"/>
  <c r="A3341" i="7"/>
  <c r="A3333" i="7"/>
  <c r="A3325" i="7"/>
  <c r="A3317" i="7"/>
  <c r="A3309" i="7"/>
  <c r="A3301" i="7"/>
  <c r="A3293" i="7"/>
  <c r="A3285" i="7"/>
  <c r="A3277" i="7"/>
  <c r="A3269" i="7"/>
  <c r="A3261" i="7"/>
  <c r="A3253" i="7"/>
  <c r="A3245" i="7"/>
  <c r="A3237" i="7"/>
  <c r="A3229" i="7"/>
  <c r="A3221" i="7"/>
  <c r="A3213" i="7"/>
  <c r="A3205" i="7"/>
  <c r="A3197" i="7"/>
  <c r="A3189" i="7"/>
  <c r="A3181" i="7"/>
  <c r="A3173" i="7"/>
  <c r="A3165" i="7"/>
  <c r="A3157" i="7"/>
  <c r="A3149" i="7"/>
  <c r="A3141" i="7"/>
  <c r="A3133" i="7"/>
  <c r="A3125" i="7"/>
  <c r="A3117" i="7"/>
  <c r="A3109" i="7"/>
  <c r="A3101" i="7"/>
  <c r="A3093" i="7"/>
  <c r="A3085" i="7"/>
  <c r="A3077" i="7"/>
  <c r="A3069" i="7"/>
  <c r="A3061" i="7"/>
  <c r="A3053" i="7"/>
  <c r="A3045" i="7"/>
  <c r="A3037" i="7"/>
  <c r="A3029" i="7"/>
  <c r="A3021" i="7"/>
  <c r="A3013" i="7"/>
  <c r="A3005" i="7"/>
  <c r="A2997" i="7"/>
  <c r="A2989" i="7"/>
  <c r="A2981" i="7"/>
  <c r="A2973" i="7"/>
  <c r="A2965" i="7"/>
  <c r="A2957" i="7"/>
  <c r="A2949" i="7"/>
  <c r="A2941" i="7"/>
  <c r="A2933" i="7"/>
  <c r="A2925" i="7"/>
  <c r="A2917" i="7"/>
  <c r="A2909" i="7"/>
  <c r="A2901" i="7"/>
  <c r="A2893" i="7"/>
  <c r="A2885" i="7"/>
  <c r="A2877" i="7"/>
  <c r="A2869" i="7"/>
  <c r="A2861" i="7"/>
  <c r="A2853" i="7"/>
  <c r="A2845" i="7"/>
  <c r="A2837" i="7"/>
  <c r="A2829" i="7"/>
  <c r="A2821" i="7"/>
  <c r="A2813" i="7"/>
  <c r="A2805" i="7"/>
  <c r="A2797" i="7"/>
  <c r="A2789" i="7"/>
  <c r="A2781" i="7"/>
  <c r="A2773" i="7"/>
  <c r="A2765" i="7"/>
  <c r="A2757" i="7"/>
  <c r="A2749" i="7"/>
  <c r="A2741" i="7"/>
  <c r="A3348" i="7"/>
  <c r="A3340" i="7"/>
  <c r="A3332" i="7"/>
  <c r="A3324" i="7"/>
  <c r="A3316" i="7"/>
  <c r="A3308" i="7"/>
  <c r="A3300" i="7"/>
  <c r="A3292" i="7"/>
  <c r="A3284" i="7"/>
  <c r="A3276" i="7"/>
  <c r="A3268" i="7"/>
  <c r="A3260" i="7"/>
  <c r="A3252" i="7"/>
  <c r="A3244" i="7"/>
  <c r="A3236" i="7"/>
  <c r="A3228" i="7"/>
  <c r="A3220" i="7"/>
  <c r="A3212" i="7"/>
  <c r="A3204" i="7"/>
  <c r="A3196" i="7"/>
  <c r="A3188" i="7"/>
  <c r="A3180" i="7"/>
  <c r="A3172" i="7"/>
  <c r="A3164" i="7"/>
  <c r="A3156" i="7"/>
  <c r="A3148" i="7"/>
  <c r="A3140" i="7"/>
  <c r="A3132" i="7"/>
  <c r="A3124" i="7"/>
  <c r="A3116" i="7"/>
  <c r="A3108" i="7"/>
  <c r="A3100" i="7"/>
  <c r="A3092" i="7"/>
  <c r="A3084" i="7"/>
  <c r="A3347" i="7"/>
  <c r="A3339" i="7"/>
  <c r="A3331" i="7"/>
  <c r="A3323" i="7"/>
  <c r="A3315" i="7"/>
  <c r="A3307" i="7"/>
  <c r="A3299" i="7"/>
  <c r="A3291" i="7"/>
  <c r="A3283" i="7"/>
  <c r="A3275" i="7"/>
  <c r="A3267" i="7"/>
  <c r="A3259" i="7"/>
  <c r="A3251" i="7"/>
  <c r="A3243" i="7"/>
  <c r="A3235" i="7"/>
  <c r="A3227" i="7"/>
  <c r="A3219" i="7"/>
  <c r="A3211" i="7"/>
  <c r="A3203" i="7"/>
  <c r="A3195" i="7"/>
  <c r="A3187" i="7"/>
  <c r="A3179" i="7"/>
  <c r="A3171" i="7"/>
  <c r="A3163" i="7"/>
  <c r="A3155" i="7"/>
  <c r="A3147" i="7"/>
  <c r="A3139" i="7"/>
  <c r="A3131" i="7"/>
  <c r="A3123" i="7"/>
  <c r="A3115" i="7"/>
  <c r="A3107" i="7"/>
  <c r="A3099" i="7"/>
  <c r="A3091" i="7"/>
  <c r="A3083" i="7"/>
  <c r="A3075" i="7"/>
  <c r="A3346" i="7"/>
  <c r="A3338" i="7"/>
  <c r="A3330" i="7"/>
  <c r="A3322" i="7"/>
  <c r="A3314" i="7"/>
  <c r="A3306" i="7"/>
  <c r="A3298" i="7"/>
  <c r="A3290" i="7"/>
  <c r="A3282" i="7"/>
  <c r="A3274" i="7"/>
  <c r="A3266" i="7"/>
  <c r="A3258" i="7"/>
  <c r="A3250" i="7"/>
  <c r="A3242" i="7"/>
  <c r="A3234" i="7"/>
  <c r="A3226" i="7"/>
  <c r="A3218" i="7"/>
  <c r="A3210" i="7"/>
  <c r="A3202" i="7"/>
  <c r="A3194" i="7"/>
  <c r="A3186" i="7"/>
  <c r="A3178" i="7"/>
  <c r="A3170" i="7"/>
  <c r="A3162" i="7"/>
  <c r="A3154" i="7"/>
  <c r="A3146" i="7"/>
  <c r="A3138" i="7"/>
  <c r="A3130" i="7"/>
  <c r="A3122" i="7"/>
  <c r="A3114" i="7"/>
  <c r="A3106" i="7"/>
  <c r="A3098" i="7"/>
  <c r="A3090" i="7"/>
  <c r="A3082" i="7"/>
  <c r="A3074" i="7"/>
  <c r="A3066" i="7"/>
  <c r="A3058" i="7"/>
  <c r="A3050" i="7"/>
  <c r="A3042" i="7"/>
  <c r="A3034" i="7"/>
  <c r="A3026" i="7"/>
  <c r="A3018" i="7"/>
  <c r="A3010" i="7"/>
  <c r="A3002" i="7"/>
  <c r="A2994" i="7"/>
  <c r="A2986" i="7"/>
  <c r="A2978" i="7"/>
  <c r="A2970" i="7"/>
  <c r="A2962" i="7"/>
  <c r="A2954" i="7"/>
  <c r="A2946" i="7"/>
  <c r="A2938" i="7"/>
  <c r="A2930" i="7"/>
  <c r="A2922" i="7"/>
  <c r="A2914" i="7"/>
  <c r="A2906" i="7"/>
  <c r="A2898" i="7"/>
  <c r="A2890" i="7"/>
  <c r="A2882" i="7"/>
  <c r="A2874" i="7"/>
  <c r="A2866" i="7"/>
  <c r="A2858" i="7"/>
  <c r="A2850" i="7"/>
  <c r="A2842" i="7"/>
  <c r="A2834" i="7"/>
  <c r="A2826" i="7"/>
  <c r="A2818" i="7"/>
  <c r="A2810" i="7"/>
  <c r="A2802" i="7"/>
  <c r="A2794" i="7"/>
  <c r="A2786" i="7"/>
  <c r="A2778" i="7"/>
  <c r="A2770" i="7"/>
  <c r="A2762" i="7"/>
  <c r="A2754" i="7"/>
  <c r="A2746" i="7"/>
  <c r="A2738" i="7"/>
  <c r="A2730" i="7"/>
  <c r="A2722" i="7"/>
  <c r="A2714" i="7"/>
  <c r="A2706" i="7"/>
  <c r="A2698" i="7"/>
  <c r="A2690" i="7"/>
  <c r="A2682" i="7"/>
  <c r="A2674" i="7"/>
  <c r="A3076" i="7"/>
  <c r="A3056" i="7"/>
  <c r="A3040" i="7"/>
  <c r="A3024" i="7"/>
  <c r="A3008" i="7"/>
  <c r="A2992" i="7"/>
  <c r="A2976" i="7"/>
  <c r="A2960" i="7"/>
  <c r="A2944" i="7"/>
  <c r="A2928" i="7"/>
  <c r="A2912" i="7"/>
  <c r="A2896" i="7"/>
  <c r="A2880" i="7"/>
  <c r="A2864" i="7"/>
  <c r="A2848" i="7"/>
  <c r="A2832" i="7"/>
  <c r="A2816" i="7"/>
  <c r="A2800" i="7"/>
  <c r="A2784" i="7"/>
  <c r="A2768" i="7"/>
  <c r="A2752" i="7"/>
  <c r="A2736" i="7"/>
  <c r="A2724" i="7"/>
  <c r="A2711" i="7"/>
  <c r="A2699" i="7"/>
  <c r="A2686" i="7"/>
  <c r="A2677" i="7"/>
  <c r="A2668" i="7"/>
  <c r="A2660" i="7"/>
  <c r="A2652" i="7"/>
  <c r="A2644" i="7"/>
  <c r="A2636" i="7"/>
  <c r="A2628" i="7"/>
  <c r="A2620" i="7"/>
  <c r="A2612" i="7"/>
  <c r="A2604" i="7"/>
  <c r="A2596" i="7"/>
  <c r="A2588" i="7"/>
  <c r="A2580" i="7"/>
  <c r="A2572" i="7"/>
  <c r="A2564" i="7"/>
  <c r="A2556" i="7"/>
  <c r="A2548" i="7"/>
  <c r="A2540" i="7"/>
  <c r="A2532" i="7"/>
  <c r="A2524" i="7"/>
  <c r="A2516" i="7"/>
  <c r="A2508" i="7"/>
  <c r="A2500" i="7"/>
  <c r="A2492" i="7"/>
  <c r="A2484" i="7"/>
  <c r="A2476" i="7"/>
  <c r="A2468" i="7"/>
  <c r="A2460" i="7"/>
  <c r="A2452" i="7"/>
  <c r="A2444" i="7"/>
  <c r="A2436" i="7"/>
  <c r="A2428" i="7"/>
  <c r="A2420" i="7"/>
  <c r="A2412" i="7"/>
  <c r="A2404" i="7"/>
  <c r="A2396" i="7"/>
  <c r="A2388" i="7"/>
  <c r="A2380" i="7"/>
  <c r="A2372" i="7"/>
  <c r="A2364" i="7"/>
  <c r="A2356" i="7"/>
  <c r="A2348" i="7"/>
  <c r="A2340" i="7"/>
  <c r="A2332" i="7"/>
  <c r="A2324" i="7"/>
  <c r="A2316" i="7"/>
  <c r="A2308" i="7"/>
  <c r="A2300" i="7"/>
  <c r="A3071" i="7"/>
  <c r="A3055" i="7"/>
  <c r="A3039" i="7"/>
  <c r="A3023" i="7"/>
  <c r="A3007" i="7"/>
  <c r="A2991" i="7"/>
  <c r="A2975" i="7"/>
  <c r="A2959" i="7"/>
  <c r="A2943" i="7"/>
  <c r="A2927" i="7"/>
  <c r="A2911" i="7"/>
  <c r="A2895" i="7"/>
  <c r="A2879" i="7"/>
  <c r="A2863" i="7"/>
  <c r="A3068" i="7"/>
  <c r="A3052" i="7"/>
  <c r="A3036" i="7"/>
  <c r="A3020" i="7"/>
  <c r="A3004" i="7"/>
  <c r="A2988" i="7"/>
  <c r="A2972" i="7"/>
  <c r="A2956" i="7"/>
  <c r="A2940" i="7"/>
  <c r="A2924" i="7"/>
  <c r="A2908" i="7"/>
  <c r="A2892" i="7"/>
  <c r="A2876" i="7"/>
  <c r="A2860" i="7"/>
  <c r="A2844" i="7"/>
  <c r="A2828" i="7"/>
  <c r="A2812" i="7"/>
  <c r="A2796" i="7"/>
  <c r="A2780" i="7"/>
  <c r="A2764" i="7"/>
  <c r="A3067" i="7"/>
  <c r="A3051" i="7"/>
  <c r="A3035" i="7"/>
  <c r="A3019" i="7"/>
  <c r="A3003" i="7"/>
  <c r="A2987" i="7"/>
  <c r="A2971" i="7"/>
  <c r="A2955" i="7"/>
  <c r="A2939" i="7"/>
  <c r="A2923" i="7"/>
  <c r="A2907" i="7"/>
  <c r="A2891" i="7"/>
  <c r="A2875" i="7"/>
  <c r="A2859" i="7"/>
  <c r="A2843" i="7"/>
  <c r="A2827" i="7"/>
  <c r="A2811" i="7"/>
  <c r="A2795" i="7"/>
  <c r="A2779" i="7"/>
  <c r="A2763" i="7"/>
  <c r="A2747" i="7"/>
  <c r="A2732" i="7"/>
  <c r="A2719" i="7"/>
  <c r="A2707" i="7"/>
  <c r="A2693" i="7"/>
  <c r="A2683" i="7"/>
  <c r="A2673" i="7"/>
  <c r="A2665" i="7"/>
  <c r="A2657" i="7"/>
  <c r="A2649" i="7"/>
  <c r="A2641" i="7"/>
  <c r="A2633" i="7"/>
  <c r="A2625" i="7"/>
  <c r="A2617" i="7"/>
  <c r="A2609" i="7"/>
  <c r="A2601" i="7"/>
  <c r="A2593" i="7"/>
  <c r="A2585" i="7"/>
  <c r="A2577" i="7"/>
  <c r="A2569" i="7"/>
  <c r="A2561" i="7"/>
  <c r="A2553" i="7"/>
  <c r="A2545" i="7"/>
  <c r="A2537" i="7"/>
  <c r="A2529" i="7"/>
  <c r="A2521" i="7"/>
  <c r="A2513" i="7"/>
  <c r="A2505" i="7"/>
  <c r="A2497" i="7"/>
  <c r="A2489" i="7"/>
  <c r="A2481" i="7"/>
  <c r="A2473" i="7"/>
  <c r="A2465" i="7"/>
  <c r="A2457" i="7"/>
  <c r="A2449" i="7"/>
  <c r="A2441" i="7"/>
  <c r="A2433" i="7"/>
  <c r="A2425" i="7"/>
  <c r="A2417" i="7"/>
  <c r="A2409" i="7"/>
  <c r="A2401" i="7"/>
  <c r="A2393" i="7"/>
  <c r="A2385" i="7"/>
  <c r="A2377" i="7"/>
  <c r="A2369" i="7"/>
  <c r="A2361" i="7"/>
  <c r="A2353" i="7"/>
  <c r="A2345" i="7"/>
  <c r="A2337" i="7"/>
  <c r="A2329" i="7"/>
  <c r="A2321" i="7"/>
  <c r="A2313" i="7"/>
  <c r="A2305" i="7"/>
  <c r="A2297" i="7"/>
  <c r="A2289" i="7"/>
  <c r="A2281" i="7"/>
  <c r="A2273" i="7"/>
  <c r="A2265" i="7"/>
  <c r="A2257" i="7"/>
  <c r="A2249" i="7"/>
  <c r="A2241" i="7"/>
  <c r="A2233" i="7"/>
  <c r="A2225" i="7"/>
  <c r="A2217" i="7"/>
  <c r="A2209" i="7"/>
  <c r="A3064" i="7"/>
  <c r="A3048" i="7"/>
  <c r="A3032" i="7"/>
  <c r="A3016" i="7"/>
  <c r="A3000" i="7"/>
  <c r="A2984" i="7"/>
  <c r="A2968" i="7"/>
  <c r="A2952" i="7"/>
  <c r="A2936" i="7"/>
  <c r="A2920" i="7"/>
  <c r="A2904" i="7"/>
  <c r="A2888" i="7"/>
  <c r="A2872" i="7"/>
  <c r="A2856" i="7"/>
  <c r="A2840" i="7"/>
  <c r="A2824" i="7"/>
  <c r="A2808" i="7"/>
  <c r="A2792" i="7"/>
  <c r="A2776" i="7"/>
  <c r="A2760" i="7"/>
  <c r="A2744" i="7"/>
  <c r="A2731" i="7"/>
  <c r="A2717" i="7"/>
  <c r="A2704" i="7"/>
  <c r="A2692" i="7"/>
  <c r="A2681" i="7"/>
  <c r="A2672" i="7"/>
  <c r="A2664" i="7"/>
  <c r="A2656" i="7"/>
  <c r="A2648" i="7"/>
  <c r="A2640" i="7"/>
  <c r="A2632" i="7"/>
  <c r="A2624" i="7"/>
  <c r="A2616" i="7"/>
  <c r="A2608" i="7"/>
  <c r="A2600" i="7"/>
  <c r="A2592" i="7"/>
  <c r="A2584" i="7"/>
  <c r="A2576" i="7"/>
  <c r="A2568" i="7"/>
  <c r="A2560" i="7"/>
  <c r="A2552" i="7"/>
  <c r="A2544" i="7"/>
  <c r="A2536" i="7"/>
  <c r="A2528" i="7"/>
  <c r="A2520" i="7"/>
  <c r="A2512" i="7"/>
  <c r="A2504" i="7"/>
  <c r="A2496" i="7"/>
  <c r="A2488" i="7"/>
  <c r="A2480" i="7"/>
  <c r="A2472" i="7"/>
  <c r="A2464" i="7"/>
  <c r="A2456" i="7"/>
  <c r="A2448" i="7"/>
  <c r="A2440" i="7"/>
  <c r="A2432" i="7"/>
  <c r="A2424" i="7"/>
  <c r="A2416" i="7"/>
  <c r="A2408" i="7"/>
  <c r="A2400" i="7"/>
  <c r="A2392" i="7"/>
  <c r="A2384" i="7"/>
  <c r="A2376" i="7"/>
  <c r="A2368" i="7"/>
  <c r="A2360" i="7"/>
  <c r="A2352" i="7"/>
  <c r="A2344" i="7"/>
  <c r="A2336" i="7"/>
  <c r="A2328" i="7"/>
  <c r="A3063" i="7"/>
  <c r="A3047" i="7"/>
  <c r="A3031" i="7"/>
  <c r="A3015" i="7"/>
  <c r="A2999" i="7"/>
  <c r="A2983" i="7"/>
  <c r="A2967" i="7"/>
  <c r="A2951" i="7"/>
  <c r="A2935" i="7"/>
  <c r="A2919" i="7"/>
  <c r="A2903" i="7"/>
  <c r="A2887" i="7"/>
  <c r="A2871" i="7"/>
  <c r="A3060" i="7"/>
  <c r="A3044" i="7"/>
  <c r="A3028" i="7"/>
  <c r="A3012" i="7"/>
  <c r="A2996" i="7"/>
  <c r="A2980" i="7"/>
  <c r="A2964" i="7"/>
  <c r="A2948" i="7"/>
  <c r="A2932" i="7"/>
  <c r="A2916" i="7"/>
  <c r="A2900" i="7"/>
  <c r="A2884" i="7"/>
  <c r="A2868" i="7"/>
  <c r="A2852" i="7"/>
  <c r="A2836" i="7"/>
  <c r="A2820" i="7"/>
  <c r="A2804" i="7"/>
  <c r="A2788" i="7"/>
  <c r="A2772" i="7"/>
  <c r="A2756" i="7"/>
  <c r="A3059" i="7"/>
  <c r="A3043" i="7"/>
  <c r="A3027" i="7"/>
  <c r="A3011" i="7"/>
  <c r="A2995" i="7"/>
  <c r="A2979" i="7"/>
  <c r="A2963" i="7"/>
  <c r="A2947" i="7"/>
  <c r="A2931" i="7"/>
  <c r="A2915" i="7"/>
  <c r="A2899" i="7"/>
  <c r="A2883" i="7"/>
  <c r="A2867" i="7"/>
  <c r="A2851" i="7"/>
  <c r="A2835" i="7"/>
  <c r="A2819" i="7"/>
  <c r="A2803" i="7"/>
  <c r="A2787" i="7"/>
  <c r="A2771" i="7"/>
  <c r="A2755" i="7"/>
  <c r="A2739" i="7"/>
  <c r="A2725" i="7"/>
  <c r="A2712" i="7"/>
  <c r="A2700" i="7"/>
  <c r="A2687" i="7"/>
  <c r="A2678" i="7"/>
  <c r="A2669" i="7"/>
  <c r="A2661" i="7"/>
  <c r="A2653" i="7"/>
  <c r="A2645" i="7"/>
  <c r="A2637" i="7"/>
  <c r="A2629" i="7"/>
  <c r="A2621" i="7"/>
  <c r="A2613" i="7"/>
  <c r="A2605" i="7"/>
  <c r="A2597" i="7"/>
  <c r="A2589" i="7"/>
  <c r="A2581" i="7"/>
  <c r="A2573" i="7"/>
  <c r="A2565" i="7"/>
  <c r="A2557" i="7"/>
  <c r="A2549" i="7"/>
  <c r="A2541" i="7"/>
  <c r="A2533" i="7"/>
  <c r="A2525" i="7"/>
  <c r="A2517" i="7"/>
  <c r="A2509" i="7"/>
  <c r="A2501" i="7"/>
  <c r="A2493" i="7"/>
  <c r="A2485" i="7"/>
  <c r="A2477" i="7"/>
  <c r="A2469" i="7"/>
  <c r="A2461" i="7"/>
  <c r="A2453" i="7"/>
  <c r="A2445" i="7"/>
  <c r="A2437" i="7"/>
  <c r="A2429" i="7"/>
  <c r="A2421" i="7"/>
  <c r="A2413" i="7"/>
  <c r="A2405" i="7"/>
  <c r="A2397" i="7"/>
  <c r="A2389" i="7"/>
  <c r="A2381" i="7"/>
  <c r="A2373" i="7"/>
  <c r="A2365" i="7"/>
  <c r="A2357" i="7"/>
  <c r="A2349" i="7"/>
  <c r="A2341" i="7"/>
  <c r="A2333" i="7"/>
  <c r="A2325" i="7"/>
  <c r="A2317" i="7"/>
  <c r="A2309" i="7"/>
  <c r="A2301" i="7"/>
  <c r="A2293" i="7"/>
  <c r="A2285" i="7"/>
  <c r="A2277" i="7"/>
  <c r="A2269" i="7"/>
  <c r="A2261" i="7"/>
  <c r="A2253" i="7"/>
  <c r="A2245" i="7"/>
  <c r="A2237" i="7"/>
  <c r="A2229" i="7"/>
  <c r="A2221" i="7"/>
  <c r="A2213" i="7"/>
  <c r="A2205" i="7"/>
  <c r="A2197" i="7"/>
  <c r="A2189" i="7"/>
  <c r="A2181" i="7"/>
  <c r="A2855" i="7"/>
  <c r="A2791" i="7"/>
  <c r="A2740" i="7"/>
  <c r="A2715" i="7"/>
  <c r="A2688" i="7"/>
  <c r="A2670" i="7"/>
  <c r="A2654" i="7"/>
  <c r="A2638" i="7"/>
  <c r="A2622" i="7"/>
  <c r="A2606" i="7"/>
  <c r="A2590" i="7"/>
  <c r="A2574" i="7"/>
  <c r="A2558" i="7"/>
  <c r="A2542" i="7"/>
  <c r="A2526" i="7"/>
  <c r="A2510" i="7"/>
  <c r="A2494" i="7"/>
  <c r="A2478" i="7"/>
  <c r="A2462" i="7"/>
  <c r="A2446" i="7"/>
  <c r="A2430" i="7"/>
  <c r="A2414" i="7"/>
  <c r="A2398" i="7"/>
  <c r="A2382" i="7"/>
  <c r="A2366" i="7"/>
  <c r="A2350" i="7"/>
  <c r="A2334" i="7"/>
  <c r="A2319" i="7"/>
  <c r="A2306" i="7"/>
  <c r="A2294" i="7"/>
  <c r="A2283" i="7"/>
  <c r="A2272" i="7"/>
  <c r="A2262" i="7"/>
  <c r="A2847" i="7"/>
  <c r="A2783" i="7"/>
  <c r="A2735" i="7"/>
  <c r="A2709" i="7"/>
  <c r="A2685" i="7"/>
  <c r="A2667" i="7"/>
  <c r="A2651" i="7"/>
  <c r="A2635" i="7"/>
  <c r="A2619" i="7"/>
  <c r="A2603" i="7"/>
  <c r="A2587" i="7"/>
  <c r="A2571" i="7"/>
  <c r="A2555" i="7"/>
  <c r="A2539" i="7"/>
  <c r="A2523" i="7"/>
  <c r="A2507" i="7"/>
  <c r="A2491" i="7"/>
  <c r="A2475" i="7"/>
  <c r="A2459" i="7"/>
  <c r="A2443" i="7"/>
  <c r="A2427" i="7"/>
  <c r="A2411" i="7"/>
  <c r="A2395" i="7"/>
  <c r="A2379" i="7"/>
  <c r="A2363" i="7"/>
  <c r="A2347" i="7"/>
  <c r="A2331" i="7"/>
  <c r="A2318" i="7"/>
  <c r="A2304" i="7"/>
  <c r="A2292" i="7"/>
  <c r="A2282" i="7"/>
  <c r="A2271" i="7"/>
  <c r="A2260" i="7"/>
  <c r="A2250" i="7"/>
  <c r="A2239" i="7"/>
  <c r="A2228" i="7"/>
  <c r="A2218" i="7"/>
  <c r="A2207" i="7"/>
  <c r="A2198" i="7"/>
  <c r="A2188" i="7"/>
  <c r="A2179" i="7"/>
  <c r="A2171" i="7"/>
  <c r="A2163" i="7"/>
  <c r="A2155" i="7"/>
  <c r="A2147" i="7"/>
  <c r="A2139" i="7"/>
  <c r="A2131" i="7"/>
  <c r="A2123" i="7"/>
  <c r="A2115" i="7"/>
  <c r="A2107" i="7"/>
  <c r="A2099" i="7"/>
  <c r="A2091" i="7"/>
  <c r="A2083" i="7"/>
  <c r="A2075" i="7"/>
  <c r="A2067" i="7"/>
  <c r="A2059" i="7"/>
  <c r="A2051" i="7"/>
  <c r="A2043" i="7"/>
  <c r="A2035" i="7"/>
  <c r="A2027" i="7"/>
  <c r="A2019" i="7"/>
  <c r="A2011" i="7"/>
  <c r="A2003" i="7"/>
  <c r="A1995" i="7"/>
  <c r="A1987" i="7"/>
  <c r="A1979" i="7"/>
  <c r="A1971" i="7"/>
  <c r="A1963" i="7"/>
  <c r="A1955" i="7"/>
  <c r="A1947" i="7"/>
  <c r="A1939" i="7"/>
  <c r="A1931" i="7"/>
  <c r="A1923" i="7"/>
  <c r="A1915" i="7"/>
  <c r="A1907" i="7"/>
  <c r="A1899" i="7"/>
  <c r="A1891" i="7"/>
  <c r="A1883" i="7"/>
  <c r="A1875" i="7"/>
  <c r="A1867" i="7"/>
  <c r="A1859" i="7"/>
  <c r="A1851" i="7"/>
  <c r="A1843" i="7"/>
  <c r="A1835" i="7"/>
  <c r="A1827" i="7"/>
  <c r="A2839" i="7"/>
  <c r="A2775" i="7"/>
  <c r="A2733" i="7"/>
  <c r="A2708" i="7"/>
  <c r="A2684" i="7"/>
  <c r="A2666" i="7"/>
  <c r="A2650" i="7"/>
  <c r="A2634" i="7"/>
  <c r="A2618" i="7"/>
  <c r="A2602" i="7"/>
  <c r="A2586" i="7"/>
  <c r="A2570" i="7"/>
  <c r="A2554" i="7"/>
  <c r="A2538" i="7"/>
  <c r="A2522" i="7"/>
  <c r="A2506" i="7"/>
  <c r="A2490" i="7"/>
  <c r="A2474" i="7"/>
  <c r="A2458" i="7"/>
  <c r="A2442" i="7"/>
  <c r="A2426" i="7"/>
  <c r="A2410" i="7"/>
  <c r="A2394" i="7"/>
  <c r="A2378" i="7"/>
  <c r="A2362" i="7"/>
  <c r="A2346" i="7"/>
  <c r="A2831" i="7"/>
  <c r="A2767" i="7"/>
  <c r="A2728" i="7"/>
  <c r="A2703" i="7"/>
  <c r="A2680" i="7"/>
  <c r="A2663" i="7"/>
  <c r="A2647" i="7"/>
  <c r="A2631" i="7"/>
  <c r="A2615" i="7"/>
  <c r="A2599" i="7"/>
  <c r="A2583" i="7"/>
  <c r="A2567" i="7"/>
  <c r="A2551" i="7"/>
  <c r="A2535" i="7"/>
  <c r="A2519" i="7"/>
  <c r="A2503" i="7"/>
  <c r="A2487" i="7"/>
  <c r="A2471" i="7"/>
  <c r="A2455" i="7"/>
  <c r="A2439" i="7"/>
  <c r="A2423" i="7"/>
  <c r="A2407" i="7"/>
  <c r="A2391" i="7"/>
  <c r="A2375" i="7"/>
  <c r="A2359" i="7"/>
  <c r="A2343" i="7"/>
  <c r="A2327" i="7"/>
  <c r="A2314" i="7"/>
  <c r="A2302" i="7"/>
  <c r="A2290" i="7"/>
  <c r="A2279" i="7"/>
  <c r="A2268" i="7"/>
  <c r="A2258" i="7"/>
  <c r="A2247" i="7"/>
  <c r="A2236" i="7"/>
  <c r="A2226" i="7"/>
  <c r="A2215" i="7"/>
  <c r="A2204" i="7"/>
  <c r="A2195" i="7"/>
  <c r="A2186" i="7"/>
  <c r="A2177" i="7"/>
  <c r="A2169" i="7"/>
  <c r="A2161" i="7"/>
  <c r="A2153" i="7"/>
  <c r="A2145" i="7"/>
  <c r="A2137" i="7"/>
  <c r="A2129" i="7"/>
  <c r="A2121" i="7"/>
  <c r="A2113" i="7"/>
  <c r="A2105" i="7"/>
  <c r="A2097" i="7"/>
  <c r="A2089" i="7"/>
  <c r="A2081" i="7"/>
  <c r="A2073" i="7"/>
  <c r="A2065" i="7"/>
  <c r="A2057" i="7"/>
  <c r="A2049" i="7"/>
  <c r="A2041" i="7"/>
  <c r="A2033" i="7"/>
  <c r="A2025" i="7"/>
  <c r="A2017" i="7"/>
  <c r="A2009" i="7"/>
  <c r="A2001" i="7"/>
  <c r="A1993" i="7"/>
  <c r="A1985" i="7"/>
  <c r="A1977" i="7"/>
  <c r="A1969" i="7"/>
  <c r="A1961" i="7"/>
  <c r="A1953" i="7"/>
  <c r="A1945" i="7"/>
  <c r="A1937" i="7"/>
  <c r="A1929" i="7"/>
  <c r="A1921" i="7"/>
  <c r="A1913" i="7"/>
  <c r="A1905" i="7"/>
  <c r="A1897" i="7"/>
  <c r="A1889" i="7"/>
  <c r="A1881" i="7"/>
  <c r="A1873" i="7"/>
  <c r="A1865" i="7"/>
  <c r="A1857" i="7"/>
  <c r="A1849" i="7"/>
  <c r="A1841" i="7"/>
  <c r="A1833" i="7"/>
  <c r="A1825" i="7"/>
  <c r="A1817" i="7"/>
  <c r="A1809" i="7"/>
  <c r="A1801" i="7"/>
  <c r="A1793" i="7"/>
  <c r="A1785" i="7"/>
  <c r="A1777" i="7"/>
  <c r="A1769" i="7"/>
  <c r="A1761" i="7"/>
  <c r="A1753" i="7"/>
  <c r="A1745" i="7"/>
  <c r="A1737" i="7"/>
  <c r="A1729" i="7"/>
  <c r="A1721" i="7"/>
  <c r="A1713" i="7"/>
  <c r="A1705" i="7"/>
  <c r="A1697" i="7"/>
  <c r="A1689" i="7"/>
  <c r="A1681" i="7"/>
  <c r="A1673" i="7"/>
  <c r="A1665" i="7"/>
  <c r="A1657" i="7"/>
  <c r="A1649" i="7"/>
  <c r="A1641" i="7"/>
  <c r="A1633" i="7"/>
  <c r="A1625" i="7"/>
  <c r="A1617" i="7"/>
  <c r="A1609" i="7"/>
  <c r="A1601" i="7"/>
  <c r="A1593" i="7"/>
  <c r="A1585" i="7"/>
  <c r="A2823" i="7"/>
  <c r="A2759" i="7"/>
  <c r="A2727" i="7"/>
  <c r="A2701" i="7"/>
  <c r="A2679" i="7"/>
  <c r="A2662" i="7"/>
  <c r="A2646" i="7"/>
  <c r="A2630" i="7"/>
  <c r="A2614" i="7"/>
  <c r="A2598" i="7"/>
  <c r="A2582" i="7"/>
  <c r="A2566" i="7"/>
  <c r="A2550" i="7"/>
  <c r="A2534" i="7"/>
  <c r="A2518" i="7"/>
  <c r="A2502" i="7"/>
  <c r="A2486" i="7"/>
  <c r="A2470" i="7"/>
  <c r="A2454" i="7"/>
  <c r="A2438" i="7"/>
  <c r="A2422" i="7"/>
  <c r="A2406" i="7"/>
  <c r="A2390" i="7"/>
  <c r="A2374" i="7"/>
  <c r="A2358" i="7"/>
  <c r="A2342" i="7"/>
  <c r="A2326" i="7"/>
  <c r="A2312" i="7"/>
  <c r="A2299" i="7"/>
  <c r="A2815" i="7"/>
  <c r="A2751" i="7"/>
  <c r="A2723" i="7"/>
  <c r="A2696" i="7"/>
  <c r="A2676" i="7"/>
  <c r="A2659" i="7"/>
  <c r="A2643" i="7"/>
  <c r="A2627" i="7"/>
  <c r="A2611" i="7"/>
  <c r="A2595" i="7"/>
  <c r="A2579" i="7"/>
  <c r="A2563" i="7"/>
  <c r="A2547" i="7"/>
  <c r="A2531" i="7"/>
  <c r="A2515" i="7"/>
  <c r="A2499" i="7"/>
  <c r="A2483" i="7"/>
  <c r="A2467" i="7"/>
  <c r="A2451" i="7"/>
  <c r="A2435" i="7"/>
  <c r="A2419" i="7"/>
  <c r="A2403" i="7"/>
  <c r="A2387" i="7"/>
  <c r="A2371" i="7"/>
  <c r="A2355" i="7"/>
  <c r="A2339" i="7"/>
  <c r="A2323" i="7"/>
  <c r="A2311" i="7"/>
  <c r="A2298" i="7"/>
  <c r="A2287" i="7"/>
  <c r="A2276" i="7"/>
  <c r="A2266" i="7"/>
  <c r="A2255" i="7"/>
  <c r="A2244" i="7"/>
  <c r="A2234" i="7"/>
  <c r="A2223" i="7"/>
  <c r="A2212" i="7"/>
  <c r="A2202" i="7"/>
  <c r="A2193" i="7"/>
  <c r="A2184" i="7"/>
  <c r="A2175" i="7"/>
  <c r="A2167" i="7"/>
  <c r="A2159" i="7"/>
  <c r="A2151" i="7"/>
  <c r="A2143" i="7"/>
  <c r="A2135" i="7"/>
  <c r="A2127" i="7"/>
  <c r="A2119" i="7"/>
  <c r="A2111" i="7"/>
  <c r="A2103" i="7"/>
  <c r="A2095" i="7"/>
  <c r="A2087" i="7"/>
  <c r="A2079" i="7"/>
  <c r="A2071" i="7"/>
  <c r="A2063" i="7"/>
  <c r="A2055" i="7"/>
  <c r="A2047" i="7"/>
  <c r="A2039" i="7"/>
  <c r="A2031" i="7"/>
  <c r="A2023" i="7"/>
  <c r="A2015" i="7"/>
  <c r="A2007" i="7"/>
  <c r="A1999" i="7"/>
  <c r="A1991" i="7"/>
  <c r="A1983" i="7"/>
  <c r="A1975" i="7"/>
  <c r="A1967" i="7"/>
  <c r="A1959" i="7"/>
  <c r="A1951" i="7"/>
  <c r="A1943" i="7"/>
  <c r="A1935" i="7"/>
  <c r="A1927" i="7"/>
  <c r="A1919" i="7"/>
  <c r="A1911" i="7"/>
  <c r="A1903" i="7"/>
  <c r="A1895" i="7"/>
  <c r="A1887" i="7"/>
  <c r="A1879" i="7"/>
  <c r="A1871" i="7"/>
  <c r="A1863" i="7"/>
  <c r="A1855" i="7"/>
  <c r="A1847" i="7"/>
  <c r="A2807" i="7"/>
  <c r="A2748" i="7"/>
  <c r="A2720" i="7"/>
  <c r="A2695" i="7"/>
  <c r="A2675" i="7"/>
  <c r="A2658" i="7"/>
  <c r="A2642" i="7"/>
  <c r="A2626" i="7"/>
  <c r="A2610" i="7"/>
  <c r="A2594" i="7"/>
  <c r="A2578" i="7"/>
  <c r="A2562" i="7"/>
  <c r="A2546" i="7"/>
  <c r="A2530" i="7"/>
  <c r="A2514" i="7"/>
  <c r="A2498" i="7"/>
  <c r="A2482" i="7"/>
  <c r="A2466" i="7"/>
  <c r="A2450" i="7"/>
  <c r="A2434" i="7"/>
  <c r="A2418" i="7"/>
  <c r="A2402" i="7"/>
  <c r="A2386" i="7"/>
  <c r="A2370" i="7"/>
  <c r="A2354" i="7"/>
  <c r="A2338" i="7"/>
  <c r="A2799" i="7"/>
  <c r="A2743" i="7"/>
  <c r="A2716" i="7"/>
  <c r="A2691" i="7"/>
  <c r="A2671" i="7"/>
  <c r="A2655" i="7"/>
  <c r="A2639" i="7"/>
  <c r="A2623" i="7"/>
  <c r="A2607" i="7"/>
  <c r="A2591" i="7"/>
  <c r="A2575" i="7"/>
  <c r="A2559" i="7"/>
  <c r="A2543" i="7"/>
  <c r="A2527" i="7"/>
  <c r="A2511" i="7"/>
  <c r="A2495" i="7"/>
  <c r="A2479" i="7"/>
  <c r="A2463" i="7"/>
  <c r="A2447" i="7"/>
  <c r="A2431" i="7"/>
  <c r="A2415" i="7"/>
  <c r="A2399" i="7"/>
  <c r="A2383" i="7"/>
  <c r="A2367" i="7"/>
  <c r="A2351" i="7"/>
  <c r="A2335" i="7"/>
  <c r="A2320" i="7"/>
  <c r="A2307" i="7"/>
  <c r="A2295" i="7"/>
  <c r="A2284" i="7"/>
  <c r="A2274" i="7"/>
  <c r="A2263" i="7"/>
  <c r="A2252" i="7"/>
  <c r="A2242" i="7"/>
  <c r="A2231" i="7"/>
  <c r="A2220" i="7"/>
  <c r="A2210" i="7"/>
  <c r="A2200" i="7"/>
  <c r="A2191" i="7"/>
  <c r="A2182" i="7"/>
  <c r="A2173" i="7"/>
  <c r="A2165" i="7"/>
  <c r="A2157" i="7"/>
  <c r="A2149" i="7"/>
  <c r="A2141" i="7"/>
  <c r="A2133" i="7"/>
  <c r="A2125" i="7"/>
  <c r="A2117" i="7"/>
  <c r="A2109" i="7"/>
  <c r="A2101" i="7"/>
  <c r="A2093" i="7"/>
  <c r="A2085" i="7"/>
  <c r="A2077" i="7"/>
  <c r="A2069" i="7"/>
  <c r="A2061" i="7"/>
  <c r="A2053" i="7"/>
  <c r="A2045" i="7"/>
  <c r="A2037" i="7"/>
  <c r="A2029" i="7"/>
  <c r="A2021" i="7"/>
  <c r="A2013" i="7"/>
  <c r="A2005" i="7"/>
  <c r="A1997" i="7"/>
  <c r="A1989" i="7"/>
  <c r="A1981" i="7"/>
  <c r="A1973" i="7"/>
  <c r="A1965" i="7"/>
  <c r="A1957" i="7"/>
  <c r="A1949" i="7"/>
  <c r="A1941" i="7"/>
  <c r="A1933" i="7"/>
  <c r="A1925" i="7"/>
  <c r="A1917" i="7"/>
  <c r="A1909" i="7"/>
  <c r="A1901" i="7"/>
  <c r="A1893" i="7"/>
  <c r="A1885" i="7"/>
  <c r="A1877" i="7"/>
  <c r="A1869" i="7"/>
  <c r="A1861" i="7"/>
  <c r="A1853" i="7"/>
  <c r="A1845" i="7"/>
  <c r="A1837" i="7"/>
  <c r="A1829" i="7"/>
  <c r="A1821" i="7"/>
  <c r="A1813" i="7"/>
  <c r="A1805" i="7"/>
  <c r="A1797" i="7"/>
  <c r="A1789" i="7"/>
  <c r="A1781" i="7"/>
  <c r="A1773" i="7"/>
  <c r="A1765" i="7"/>
  <c r="A1757" i="7"/>
  <c r="A1749" i="7"/>
  <c r="A1741" i="7"/>
  <c r="A1733" i="7"/>
  <c r="A1725" i="7"/>
  <c r="A1717" i="7"/>
  <c r="A1709" i="7"/>
  <c r="A1701" i="7"/>
  <c r="A1693" i="7"/>
  <c r="A1685" i="7"/>
  <c r="A1677" i="7"/>
  <c r="A1669" i="7"/>
  <c r="A1661" i="7"/>
  <c r="A1653" i="7"/>
  <c r="A1645" i="7"/>
  <c r="A1637" i="7"/>
  <c r="A1629" i="7"/>
  <c r="A1621" i="7"/>
  <c r="A1613" i="7"/>
  <c r="A1605" i="7"/>
  <c r="A1597" i="7"/>
  <c r="A1589" i="7"/>
  <c r="A1581" i="7"/>
  <c r="A1573" i="7"/>
  <c r="A2330" i="7"/>
  <c r="A2286" i="7"/>
  <c r="A2256" i="7"/>
  <c r="A2235" i="7"/>
  <c r="A2214" i="7"/>
  <c r="A2194" i="7"/>
  <c r="A2176" i="7"/>
  <c r="A2160" i="7"/>
  <c r="A2144" i="7"/>
  <c r="A2128" i="7"/>
  <c r="A2112" i="7"/>
  <c r="A2096" i="7"/>
  <c r="A2080" i="7"/>
  <c r="A2064" i="7"/>
  <c r="A2048" i="7"/>
  <c r="A2032" i="7"/>
  <c r="A2016" i="7"/>
  <c r="A2000" i="7"/>
  <c r="A1984" i="7"/>
  <c r="A1968" i="7"/>
  <c r="A1952" i="7"/>
  <c r="A1936" i="7"/>
  <c r="A1920" i="7"/>
  <c r="A1904" i="7"/>
  <c r="A1888" i="7"/>
  <c r="A1872" i="7"/>
  <c r="A1856" i="7"/>
  <c r="A1840" i="7"/>
  <c r="A1828" i="7"/>
  <c r="A1816" i="7"/>
  <c r="A1806" i="7"/>
  <c r="A1795" i="7"/>
  <c r="A1784" i="7"/>
  <c r="A1774" i="7"/>
  <c r="A1763" i="7"/>
  <c r="A1752" i="7"/>
  <c r="A1742" i="7"/>
  <c r="A1731" i="7"/>
  <c r="A1720" i="7"/>
  <c r="A1710" i="7"/>
  <c r="A1699" i="7"/>
  <c r="A1688" i="7"/>
  <c r="A1678" i="7"/>
  <c r="A1667" i="7"/>
  <c r="A1656" i="7"/>
  <c r="A1646" i="7"/>
  <c r="A1635" i="7"/>
  <c r="A1624" i="7"/>
  <c r="A1614" i="7"/>
  <c r="A1603" i="7"/>
  <c r="A1592" i="7"/>
  <c r="A1582" i="7"/>
  <c r="A1572" i="7"/>
  <c r="A1564" i="7"/>
  <c r="A1556" i="7"/>
  <c r="A1548" i="7"/>
  <c r="A1540" i="7"/>
  <c r="A1532" i="7"/>
  <c r="A1524" i="7"/>
  <c r="A1516" i="7"/>
  <c r="A1508" i="7"/>
  <c r="A1500" i="7"/>
  <c r="A1492" i="7"/>
  <c r="A1484" i="7"/>
  <c r="A1476" i="7"/>
  <c r="A1468" i="7"/>
  <c r="A1460" i="7"/>
  <c r="A1452" i="7"/>
  <c r="A1444" i="7"/>
  <c r="A1436" i="7"/>
  <c r="A1428" i="7"/>
  <c r="A1420" i="7"/>
  <c r="A1412" i="7"/>
  <c r="A1404" i="7"/>
  <c r="A1396" i="7"/>
  <c r="A1388" i="7"/>
  <c r="A1380" i="7"/>
  <c r="A1372" i="7"/>
  <c r="A1364" i="7"/>
  <c r="A1356" i="7"/>
  <c r="A1348" i="7"/>
  <c r="A1340" i="7"/>
  <c r="A1332" i="7"/>
  <c r="A1324" i="7"/>
  <c r="A1316" i="7"/>
  <c r="A2322" i="7"/>
  <c r="A2280" i="7"/>
  <c r="A2254" i="7"/>
  <c r="A2232" i="7"/>
  <c r="A2211" i="7"/>
  <c r="A2192" i="7"/>
  <c r="A2174" i="7"/>
  <c r="A2158" i="7"/>
  <c r="A2142" i="7"/>
  <c r="A2126" i="7"/>
  <c r="A2110" i="7"/>
  <c r="A2094" i="7"/>
  <c r="A2078" i="7"/>
  <c r="A2062" i="7"/>
  <c r="A2046" i="7"/>
  <c r="A2030" i="7"/>
  <c r="A2014" i="7"/>
  <c r="A1998" i="7"/>
  <c r="A1982" i="7"/>
  <c r="A1966" i="7"/>
  <c r="A1950" i="7"/>
  <c r="A1934" i="7"/>
  <c r="A1918" i="7"/>
  <c r="A1902" i="7"/>
  <c r="A1886" i="7"/>
  <c r="A1870" i="7"/>
  <c r="A1854" i="7"/>
  <c r="A1839" i="7"/>
  <c r="A1826" i="7"/>
  <c r="A1815" i="7"/>
  <c r="A1804" i="7"/>
  <c r="A1794" i="7"/>
  <c r="A1783" i="7"/>
  <c r="A1772" i="7"/>
  <c r="A1762" i="7"/>
  <c r="A1751" i="7"/>
  <c r="A1740" i="7"/>
  <c r="A1730" i="7"/>
  <c r="A1719" i="7"/>
  <c r="A1708" i="7"/>
  <c r="A1698" i="7"/>
  <c r="A1687" i="7"/>
  <c r="A1676" i="7"/>
  <c r="A1666" i="7"/>
  <c r="A1655" i="7"/>
  <c r="A1644" i="7"/>
  <c r="A1634" i="7"/>
  <c r="A1623" i="7"/>
  <c r="A1612" i="7"/>
  <c r="A1602" i="7"/>
  <c r="A1591" i="7"/>
  <c r="A1580" i="7"/>
  <c r="A1571" i="7"/>
  <c r="A1563" i="7"/>
  <c r="A1555" i="7"/>
  <c r="A1547" i="7"/>
  <c r="A1539" i="7"/>
  <c r="A1531" i="7"/>
  <c r="A1523" i="7"/>
  <c r="A1515" i="7"/>
  <c r="A1507" i="7"/>
  <c r="A1499" i="7"/>
  <c r="A1491" i="7"/>
  <c r="A1483" i="7"/>
  <c r="A1475" i="7"/>
  <c r="A1467" i="7"/>
  <c r="A1459" i="7"/>
  <c r="A1451" i="7"/>
  <c r="A1443" i="7"/>
  <c r="A1435" i="7"/>
  <c r="A1427" i="7"/>
  <c r="A1419" i="7"/>
  <c r="A1411" i="7"/>
  <c r="A1403" i="7"/>
  <c r="A1395" i="7"/>
  <c r="A1387" i="7"/>
  <c r="A1379" i="7"/>
  <c r="A1371" i="7"/>
  <c r="A1363" i="7"/>
  <c r="A2315" i="7"/>
  <c r="A2278" i="7"/>
  <c r="A2251" i="7"/>
  <c r="A2230" i="7"/>
  <c r="A2208" i="7"/>
  <c r="A2190" i="7"/>
  <c r="A2172" i="7"/>
  <c r="A2156" i="7"/>
  <c r="A2140" i="7"/>
  <c r="A2124" i="7"/>
  <c r="A2108" i="7"/>
  <c r="A2092" i="7"/>
  <c r="A2076" i="7"/>
  <c r="A2060" i="7"/>
  <c r="A2044" i="7"/>
  <c r="A2028" i="7"/>
  <c r="A2012" i="7"/>
  <c r="A1996" i="7"/>
  <c r="A1980" i="7"/>
  <c r="A1964" i="7"/>
  <c r="A1948" i="7"/>
  <c r="A1932" i="7"/>
  <c r="A1916" i="7"/>
  <c r="A1900" i="7"/>
  <c r="A1884" i="7"/>
  <c r="A1868" i="7"/>
  <c r="A1852" i="7"/>
  <c r="A1838" i="7"/>
  <c r="A1824" i="7"/>
  <c r="A1814" i="7"/>
  <c r="A1803" i="7"/>
  <c r="A1792" i="7"/>
  <c r="A1782" i="7"/>
  <c r="A1771" i="7"/>
  <c r="A1760" i="7"/>
  <c r="A1750" i="7"/>
  <c r="A1739" i="7"/>
  <c r="A1728" i="7"/>
  <c r="A1718" i="7"/>
  <c r="A1707" i="7"/>
  <c r="A1696" i="7"/>
  <c r="A1686" i="7"/>
  <c r="A1675" i="7"/>
  <c r="A1664" i="7"/>
  <c r="A1654" i="7"/>
  <c r="A1643" i="7"/>
  <c r="A1632" i="7"/>
  <c r="A1622" i="7"/>
  <c r="A1611" i="7"/>
  <c r="A1600" i="7"/>
  <c r="A1590" i="7"/>
  <c r="A1579" i="7"/>
  <c r="A1570" i="7"/>
  <c r="A1562" i="7"/>
  <c r="A1554" i="7"/>
  <c r="A1546" i="7"/>
  <c r="A1538" i="7"/>
  <c r="A1530" i="7"/>
  <c r="A1522" i="7"/>
  <c r="A1514" i="7"/>
  <c r="A1506" i="7"/>
  <c r="A1498" i="7"/>
  <c r="A1490" i="7"/>
  <c r="A1482" i="7"/>
  <c r="A1474" i="7"/>
  <c r="A1466" i="7"/>
  <c r="A1458" i="7"/>
  <c r="A1450" i="7"/>
  <c r="A1442" i="7"/>
  <c r="A2310" i="7"/>
  <c r="A2275" i="7"/>
  <c r="A2248" i="7"/>
  <c r="A2227" i="7"/>
  <c r="A2206" i="7"/>
  <c r="A2187" i="7"/>
  <c r="A2170" i="7"/>
  <c r="A2154" i="7"/>
  <c r="A2138" i="7"/>
  <c r="A2122" i="7"/>
  <c r="A2106" i="7"/>
  <c r="A2090" i="7"/>
  <c r="A2074" i="7"/>
  <c r="A2058" i="7"/>
  <c r="A2042" i="7"/>
  <c r="A2026" i="7"/>
  <c r="A2010" i="7"/>
  <c r="A1994" i="7"/>
  <c r="A1978" i="7"/>
  <c r="A1962" i="7"/>
  <c r="A1946" i="7"/>
  <c r="A1930" i="7"/>
  <c r="A1914" i="7"/>
  <c r="A1898" i="7"/>
  <c r="A1882" i="7"/>
  <c r="A1866" i="7"/>
  <c r="A1850" i="7"/>
  <c r="A1836" i="7"/>
  <c r="A1823" i="7"/>
  <c r="A1812" i="7"/>
  <c r="A1802" i="7"/>
  <c r="A1791" i="7"/>
  <c r="A1780" i="7"/>
  <c r="A1770" i="7"/>
  <c r="A1759" i="7"/>
  <c r="A1748" i="7"/>
  <c r="A1738" i="7"/>
  <c r="A1727" i="7"/>
  <c r="A1716" i="7"/>
  <c r="A1706" i="7"/>
  <c r="A1695" i="7"/>
  <c r="A1684" i="7"/>
  <c r="A1674" i="7"/>
  <c r="A1663" i="7"/>
  <c r="A1652" i="7"/>
  <c r="A1642" i="7"/>
  <c r="A1631" i="7"/>
  <c r="A1620" i="7"/>
  <c r="A1610" i="7"/>
  <c r="A1599" i="7"/>
  <c r="A1588" i="7"/>
  <c r="A1578" i="7"/>
  <c r="A1569" i="7"/>
  <c r="A1561" i="7"/>
  <c r="A1553" i="7"/>
  <c r="A1545" i="7"/>
  <c r="A1537" i="7"/>
  <c r="A1529" i="7"/>
  <c r="A1521" i="7"/>
  <c r="A1513" i="7"/>
  <c r="A1505" i="7"/>
  <c r="A1497" i="7"/>
  <c r="A1489" i="7"/>
  <c r="A1481" i="7"/>
  <c r="A1473" i="7"/>
  <c r="A1465" i="7"/>
  <c r="A1457" i="7"/>
  <c r="A1449" i="7"/>
  <c r="A1441" i="7"/>
  <c r="A1433" i="7"/>
  <c r="A1425" i="7"/>
  <c r="A1417" i="7"/>
  <c r="A1409" i="7"/>
  <c r="A1401" i="7"/>
  <c r="A1393" i="7"/>
  <c r="A1385" i="7"/>
  <c r="A1377" i="7"/>
  <c r="A1369" i="7"/>
  <c r="A1361" i="7"/>
  <c r="A1353" i="7"/>
  <c r="A1345" i="7"/>
  <c r="A1337" i="7"/>
  <c r="A1329" i="7"/>
  <c r="A1321" i="7"/>
  <c r="A1313" i="7"/>
  <c r="A1305" i="7"/>
  <c r="A1297" i="7"/>
  <c r="A1289" i="7"/>
  <c r="A1281" i="7"/>
  <c r="A1273" i="7"/>
  <c r="A1265" i="7"/>
  <c r="A1257" i="7"/>
  <c r="A1249" i="7"/>
  <c r="A1241" i="7"/>
  <c r="A1233" i="7"/>
  <c r="A1225" i="7"/>
  <c r="A1217" i="7"/>
  <c r="A1209" i="7"/>
  <c r="A1201" i="7"/>
  <c r="A1193" i="7"/>
  <c r="A1185" i="7"/>
  <c r="A1177" i="7"/>
  <c r="A1169" i="7"/>
  <c r="A1161" i="7"/>
  <c r="A1153" i="7"/>
  <c r="A1145" i="7"/>
  <c r="A1137" i="7"/>
  <c r="A1129" i="7"/>
  <c r="A1121" i="7"/>
  <c r="A1113" i="7"/>
  <c r="A1105" i="7"/>
  <c r="A1097" i="7"/>
  <c r="A1089" i="7"/>
  <c r="A1081" i="7"/>
  <c r="A1073" i="7"/>
  <c r="A1065" i="7"/>
  <c r="A1057" i="7"/>
  <c r="A1049" i="7"/>
  <c r="A1041" i="7"/>
  <c r="A1033" i="7"/>
  <c r="A1025" i="7"/>
  <c r="A1017" i="7"/>
  <c r="A1009" i="7"/>
  <c r="A1001" i="7"/>
  <c r="A993" i="7"/>
  <c r="A985" i="7"/>
  <c r="A977" i="7"/>
  <c r="A969" i="7"/>
  <c r="A961" i="7"/>
  <c r="A953" i="7"/>
  <c r="A945" i="7"/>
  <c r="A937" i="7"/>
  <c r="A929" i="7"/>
  <c r="A921" i="7"/>
  <c r="A913" i="7"/>
  <c r="A905" i="7"/>
  <c r="A897" i="7"/>
  <c r="A889" i="7"/>
  <c r="A881" i="7"/>
  <c r="A873" i="7"/>
  <c r="A865" i="7"/>
  <c r="A857" i="7"/>
  <c r="A849" i="7"/>
  <c r="A841" i="7"/>
  <c r="A833" i="7"/>
  <c r="A825" i="7"/>
  <c r="A817" i="7"/>
  <c r="A2303" i="7"/>
  <c r="A2270" i="7"/>
  <c r="A2246" i="7"/>
  <c r="A2224" i="7"/>
  <c r="A2203" i="7"/>
  <c r="A2185" i="7"/>
  <c r="A2168" i="7"/>
  <c r="A2152" i="7"/>
  <c r="A2136" i="7"/>
  <c r="A2120" i="7"/>
  <c r="A2104" i="7"/>
  <c r="A2088" i="7"/>
  <c r="A2072" i="7"/>
  <c r="A2056" i="7"/>
  <c r="A2040" i="7"/>
  <c r="A2024" i="7"/>
  <c r="A2008" i="7"/>
  <c r="A1992" i="7"/>
  <c r="A1976" i="7"/>
  <c r="A1960" i="7"/>
  <c r="A1944" i="7"/>
  <c r="A1928" i="7"/>
  <c r="A1912" i="7"/>
  <c r="A1896" i="7"/>
  <c r="A1880" i="7"/>
  <c r="A1864" i="7"/>
  <c r="A1848" i="7"/>
  <c r="A1834" i="7"/>
  <c r="A1822" i="7"/>
  <c r="A1811" i="7"/>
  <c r="A1800" i="7"/>
  <c r="A1790" i="7"/>
  <c r="A1779" i="7"/>
  <c r="A1768" i="7"/>
  <c r="A1758" i="7"/>
  <c r="A1747" i="7"/>
  <c r="A1736" i="7"/>
  <c r="A1726" i="7"/>
  <c r="A1715" i="7"/>
  <c r="A1704" i="7"/>
  <c r="A1694" i="7"/>
  <c r="A1683" i="7"/>
  <c r="A1672" i="7"/>
  <c r="A1662" i="7"/>
  <c r="A1651" i="7"/>
  <c r="A1640" i="7"/>
  <c r="A1630" i="7"/>
  <c r="A1619" i="7"/>
  <c r="A1608" i="7"/>
  <c r="A1598" i="7"/>
  <c r="A1587" i="7"/>
  <c r="A1577" i="7"/>
  <c r="A1568" i="7"/>
  <c r="A1560" i="7"/>
  <c r="A1552" i="7"/>
  <c r="A1544" i="7"/>
  <c r="A1536" i="7"/>
  <c r="A1528" i="7"/>
  <c r="A1520" i="7"/>
  <c r="A1512" i="7"/>
  <c r="A1504" i="7"/>
  <c r="A1496" i="7"/>
  <c r="A1488" i="7"/>
  <c r="A1480" i="7"/>
  <c r="A1472" i="7"/>
  <c r="A1464" i="7"/>
  <c r="A1456" i="7"/>
  <c r="A1448" i="7"/>
  <c r="A1440" i="7"/>
  <c r="A1432" i="7"/>
  <c r="A1424" i="7"/>
  <c r="A1416" i="7"/>
  <c r="A1408" i="7"/>
  <c r="A1400" i="7"/>
  <c r="A1392" i="7"/>
  <c r="A2296" i="7"/>
  <c r="A2267" i="7"/>
  <c r="A2243" i="7"/>
  <c r="A2222" i="7"/>
  <c r="A2201" i="7"/>
  <c r="A2183" i="7"/>
  <c r="A2166" i="7"/>
  <c r="A2150" i="7"/>
  <c r="A2134" i="7"/>
  <c r="A2118" i="7"/>
  <c r="A2102" i="7"/>
  <c r="A2086" i="7"/>
  <c r="A2070" i="7"/>
  <c r="A2054" i="7"/>
  <c r="A2038" i="7"/>
  <c r="A2022" i="7"/>
  <c r="A2006" i="7"/>
  <c r="A1990" i="7"/>
  <c r="A1974" i="7"/>
  <c r="A1958" i="7"/>
  <c r="A1942" i="7"/>
  <c r="A1926" i="7"/>
  <c r="A1910" i="7"/>
  <c r="A1894" i="7"/>
  <c r="A1878" i="7"/>
  <c r="A1862" i="7"/>
  <c r="A1846" i="7"/>
  <c r="A1832" i="7"/>
  <c r="A1820" i="7"/>
  <c r="A1810" i="7"/>
  <c r="A1799" i="7"/>
  <c r="A1788" i="7"/>
  <c r="A1778" i="7"/>
  <c r="A1767" i="7"/>
  <c r="A1756" i="7"/>
  <c r="A1746" i="7"/>
  <c r="A1735" i="7"/>
  <c r="A1724" i="7"/>
  <c r="A1714" i="7"/>
  <c r="A1703" i="7"/>
  <c r="A1692" i="7"/>
  <c r="A1682" i="7"/>
  <c r="A1671" i="7"/>
  <c r="A1660" i="7"/>
  <c r="A1650" i="7"/>
  <c r="A1639" i="7"/>
  <c r="A1628" i="7"/>
  <c r="A1618" i="7"/>
  <c r="A1607" i="7"/>
  <c r="A1596" i="7"/>
  <c r="A1586" i="7"/>
  <c r="A1576" i="7"/>
  <c r="A1567" i="7"/>
  <c r="A1559" i="7"/>
  <c r="A1551" i="7"/>
  <c r="A1543" i="7"/>
  <c r="A1535" i="7"/>
  <c r="A1527" i="7"/>
  <c r="A1519" i="7"/>
  <c r="A1511" i="7"/>
  <c r="A1503" i="7"/>
  <c r="A1495" i="7"/>
  <c r="A1487" i="7"/>
  <c r="A1479" i="7"/>
  <c r="A1471" i="7"/>
  <c r="A1463" i="7"/>
  <c r="A1455" i="7"/>
  <c r="A1447" i="7"/>
  <c r="A1439" i="7"/>
  <c r="A1431" i="7"/>
  <c r="A1423" i="7"/>
  <c r="A2291" i="7"/>
  <c r="A2264" i="7"/>
  <c r="A2240" i="7"/>
  <c r="A2219" i="7"/>
  <c r="A2199" i="7"/>
  <c r="A2180" i="7"/>
  <c r="A2164" i="7"/>
  <c r="A2148" i="7"/>
  <c r="A2132" i="7"/>
  <c r="A2116" i="7"/>
  <c r="A2100" i="7"/>
  <c r="A2084" i="7"/>
  <c r="A2068" i="7"/>
  <c r="A2052" i="7"/>
  <c r="A2036" i="7"/>
  <c r="A2020" i="7"/>
  <c r="A2004" i="7"/>
  <c r="A1988" i="7"/>
  <c r="A1972" i="7"/>
  <c r="A1956" i="7"/>
  <c r="A1940" i="7"/>
  <c r="A1924" i="7"/>
  <c r="A1908" i="7"/>
  <c r="A1892" i="7"/>
  <c r="A1876" i="7"/>
  <c r="A1860" i="7"/>
  <c r="A1844" i="7"/>
  <c r="A1831" i="7"/>
  <c r="A1819" i="7"/>
  <c r="A1808" i="7"/>
  <c r="A1798" i="7"/>
  <c r="A1787" i="7"/>
  <c r="A1776" i="7"/>
  <c r="A1766" i="7"/>
  <c r="A1755" i="7"/>
  <c r="A1744" i="7"/>
  <c r="A1734" i="7"/>
  <c r="A1723" i="7"/>
  <c r="A1712" i="7"/>
  <c r="A1702" i="7"/>
  <c r="A1691" i="7"/>
  <c r="A1680" i="7"/>
  <c r="A1670" i="7"/>
  <c r="A1659" i="7"/>
  <c r="A1648" i="7"/>
  <c r="A1638" i="7"/>
  <c r="A1627" i="7"/>
  <c r="A1616" i="7"/>
  <c r="A1606" i="7"/>
  <c r="A1595" i="7"/>
  <c r="A1584" i="7"/>
  <c r="A1575" i="7"/>
  <c r="A1566" i="7"/>
  <c r="A1558" i="7"/>
  <c r="A1550" i="7"/>
  <c r="A1542" i="7"/>
  <c r="A1534" i="7"/>
  <c r="A1526" i="7"/>
  <c r="A1518" i="7"/>
  <c r="A1510" i="7"/>
  <c r="A1502" i="7"/>
  <c r="A1494" i="7"/>
  <c r="A1486" i="7"/>
  <c r="A1478" i="7"/>
  <c r="A1470" i="7"/>
  <c r="A1462" i="7"/>
  <c r="A1454" i="7"/>
  <c r="A1446" i="7"/>
  <c r="A1438" i="7"/>
  <c r="A1430" i="7"/>
  <c r="A1422" i="7"/>
  <c r="A1414" i="7"/>
  <c r="A1406" i="7"/>
  <c r="A2288" i="7"/>
  <c r="A2259" i="7"/>
  <c r="A2238" i="7"/>
  <c r="A2216" i="7"/>
  <c r="A2196" i="7"/>
  <c r="A2178" i="7"/>
  <c r="A2162" i="7"/>
  <c r="A2146" i="7"/>
  <c r="A2130" i="7"/>
  <c r="A2114" i="7"/>
  <c r="A2098" i="7"/>
  <c r="A2082" i="7"/>
  <c r="A2066" i="7"/>
  <c r="A2050" i="7"/>
  <c r="A2034" i="7"/>
  <c r="A2018" i="7"/>
  <c r="A2002" i="7"/>
  <c r="A1986" i="7"/>
  <c r="A1970" i="7"/>
  <c r="A1954" i="7"/>
  <c r="A1938" i="7"/>
  <c r="A1922" i="7"/>
  <c r="A1906" i="7"/>
  <c r="A1890" i="7"/>
  <c r="A1874" i="7"/>
  <c r="A1858" i="7"/>
  <c r="A1842" i="7"/>
  <c r="A1830" i="7"/>
  <c r="A1818" i="7"/>
  <c r="A1807" i="7"/>
  <c r="A1796" i="7"/>
  <c r="A1786" i="7"/>
  <c r="A1775" i="7"/>
  <c r="A1764" i="7"/>
  <c r="A1754" i="7"/>
  <c r="A1743" i="7"/>
  <c r="A1732" i="7"/>
  <c r="A1722" i="7"/>
  <c r="A1711" i="7"/>
  <c r="A1700" i="7"/>
  <c r="A1690" i="7"/>
  <c r="A1679" i="7"/>
  <c r="A1668" i="7"/>
  <c r="A1658" i="7"/>
  <c r="A1647" i="7"/>
  <c r="A1636" i="7"/>
  <c r="A1626" i="7"/>
  <c r="A1615" i="7"/>
  <c r="A1604" i="7"/>
  <c r="A1594" i="7"/>
  <c r="A1583" i="7"/>
  <c r="A1574" i="7"/>
  <c r="A1565" i="7"/>
  <c r="A1557" i="7"/>
  <c r="A1549" i="7"/>
  <c r="A1541" i="7"/>
  <c r="A1533" i="7"/>
  <c r="A1525" i="7"/>
  <c r="A1517" i="7"/>
  <c r="A1509" i="7"/>
  <c r="A1501" i="7"/>
  <c r="A1493" i="7"/>
  <c r="A1485" i="7"/>
  <c r="A1477" i="7"/>
  <c r="A1469" i="7"/>
  <c r="A1461" i="7"/>
  <c r="A1453" i="7"/>
  <c r="A1445" i="7"/>
  <c r="A1437" i="7"/>
  <c r="A1429" i="7"/>
  <c r="A1421" i="7"/>
  <c r="A1413" i="7"/>
  <c r="A1405" i="7"/>
  <c r="A1397" i="7"/>
  <c r="A1389" i="7"/>
  <c r="A1381" i="7"/>
  <c r="A1373" i="7"/>
  <c r="A1365" i="7"/>
  <c r="A1357" i="7"/>
  <c r="A1349" i="7"/>
  <c r="A1341" i="7"/>
  <c r="A1333" i="7"/>
  <c r="A1325" i="7"/>
  <c r="A1317" i="7"/>
  <c r="A1309" i="7"/>
  <c r="A1301" i="7"/>
  <c r="A1293" i="7"/>
  <c r="A1285" i="7"/>
  <c r="A1277" i="7"/>
  <c r="A1269" i="7"/>
  <c r="A1261" i="7"/>
  <c r="A1253" i="7"/>
  <c r="A1245" i="7"/>
  <c r="A1237" i="7"/>
  <c r="A1229" i="7"/>
  <c r="A1221" i="7"/>
  <c r="A1213" i="7"/>
  <c r="A1205" i="7"/>
  <c r="A1197" i="7"/>
  <c r="A1189" i="7"/>
  <c r="A1181" i="7"/>
  <c r="A1173" i="7"/>
  <c r="A1165" i="7"/>
  <c r="A1157" i="7"/>
  <c r="A1149" i="7"/>
  <c r="A1141" i="7"/>
  <c r="A1133" i="7"/>
  <c r="A1125" i="7"/>
  <c r="A1117" i="7"/>
  <c r="A1109" i="7"/>
  <c r="A1101" i="7"/>
  <c r="A1093" i="7"/>
  <c r="A1085" i="7"/>
  <c r="A1077" i="7"/>
  <c r="A1069" i="7"/>
  <c r="A1061" i="7"/>
  <c r="A1053" i="7"/>
  <c r="A1045" i="7"/>
  <c r="A1037" i="7"/>
  <c r="A1029" i="7"/>
  <c r="A1021" i="7"/>
  <c r="A1013" i="7"/>
  <c r="A1005" i="7"/>
  <c r="A997" i="7"/>
  <c r="A989" i="7"/>
  <c r="A981" i="7"/>
  <c r="A973" i="7"/>
  <c r="A965" i="7"/>
  <c r="A957" i="7"/>
  <c r="A949" i="7"/>
  <c r="A941" i="7"/>
  <c r="A933" i="7"/>
  <c r="A925" i="7"/>
  <c r="A917" i="7"/>
  <c r="A909" i="7"/>
  <c r="A901" i="7"/>
  <c r="A893" i="7"/>
  <c r="A885" i="7"/>
  <c r="A877" i="7"/>
  <c r="A869" i="7"/>
  <c r="A861" i="7"/>
  <c r="A853" i="7"/>
  <c r="A845" i="7"/>
  <c r="A837" i="7"/>
  <c r="A829" i="7"/>
  <c r="A821" i="7"/>
  <c r="A813" i="7"/>
  <c r="A805" i="7"/>
  <c r="A797" i="7"/>
  <c r="A789" i="7"/>
  <c r="A781" i="7"/>
  <c r="A773" i="7"/>
  <c r="A765" i="7"/>
  <c r="A757" i="7"/>
  <c r="A1434" i="7"/>
  <c r="A1398" i="7"/>
  <c r="A1378" i="7"/>
  <c r="A1362" i="7"/>
  <c r="A1350" i="7"/>
  <c r="A1336" i="7"/>
  <c r="A1323" i="7"/>
  <c r="A1311" i="7"/>
  <c r="A1300" i="7"/>
  <c r="A1290" i="7"/>
  <c r="A1279" i="7"/>
  <c r="A1268" i="7"/>
  <c r="A1258" i="7"/>
  <c r="A1247" i="7"/>
  <c r="A1236" i="7"/>
  <c r="A1226" i="7"/>
  <c r="A1215" i="7"/>
  <c r="A1204" i="7"/>
  <c r="A1194" i="7"/>
  <c r="A1183" i="7"/>
  <c r="A1172" i="7"/>
  <c r="A1162" i="7"/>
  <c r="A1151" i="7"/>
  <c r="A1140" i="7"/>
  <c r="A1130" i="7"/>
  <c r="A1119" i="7"/>
  <c r="A1108" i="7"/>
  <c r="A1098" i="7"/>
  <c r="A1087" i="7"/>
  <c r="A1076" i="7"/>
  <c r="A1066" i="7"/>
  <c r="A1055" i="7"/>
  <c r="A1044" i="7"/>
  <c r="A1034" i="7"/>
  <c r="A1023" i="7"/>
  <c r="A1012" i="7"/>
  <c r="A1002" i="7"/>
  <c r="A991" i="7"/>
  <c r="A980" i="7"/>
  <c r="A970" i="7"/>
  <c r="A959" i="7"/>
  <c r="A948" i="7"/>
  <c r="A938" i="7"/>
  <c r="A927" i="7"/>
  <c r="A916" i="7"/>
  <c r="A906" i="7"/>
  <c r="A895" i="7"/>
  <c r="A884" i="7"/>
  <c r="A874" i="7"/>
  <c r="A863" i="7"/>
  <c r="A852" i="7"/>
  <c r="A842" i="7"/>
  <c r="A831" i="7"/>
  <c r="A820" i="7"/>
  <c r="A810" i="7"/>
  <c r="A801" i="7"/>
  <c r="A792" i="7"/>
  <c r="A783" i="7"/>
  <c r="A774" i="7"/>
  <c r="A764" i="7"/>
  <c r="A755" i="7"/>
  <c r="A747" i="7"/>
  <c r="A739" i="7"/>
  <c r="A731" i="7"/>
  <c r="A723" i="7"/>
  <c r="A715" i="7"/>
  <c r="A707" i="7"/>
  <c r="A699" i="7"/>
  <c r="A691" i="7"/>
  <c r="A683" i="7"/>
  <c r="A675" i="7"/>
  <c r="A667" i="7"/>
  <c r="A659" i="7"/>
  <c r="A651" i="7"/>
  <c r="A643" i="7"/>
  <c r="A635" i="7"/>
  <c r="A627" i="7"/>
  <c r="A619" i="7"/>
  <c r="A611" i="7"/>
  <c r="A603" i="7"/>
  <c r="A595" i="7"/>
  <c r="A587" i="7"/>
  <c r="A579" i="7"/>
  <c r="A571" i="7"/>
  <c r="A563" i="7"/>
  <c r="A555" i="7"/>
  <c r="A547" i="7"/>
  <c r="A539" i="7"/>
  <c r="A531" i="7"/>
  <c r="A523" i="7"/>
  <c r="A516" i="7"/>
  <c r="A508" i="7"/>
  <c r="A1426" i="7"/>
  <c r="A1394" i="7"/>
  <c r="A1376" i="7"/>
  <c r="A1360" i="7"/>
  <c r="A1347" i="7"/>
  <c r="A1335" i="7"/>
  <c r="A1322" i="7"/>
  <c r="A1310" i="7"/>
  <c r="A1299" i="7"/>
  <c r="A1288" i="7"/>
  <c r="A1278" i="7"/>
  <c r="A1267" i="7"/>
  <c r="A1256" i="7"/>
  <c r="A1246" i="7"/>
  <c r="A1235" i="7"/>
  <c r="A1224" i="7"/>
  <c r="A1214" i="7"/>
  <c r="A1203" i="7"/>
  <c r="A1192" i="7"/>
  <c r="A1182" i="7"/>
  <c r="A1171" i="7"/>
  <c r="A1160" i="7"/>
  <c r="A1150" i="7"/>
  <c r="A1139" i="7"/>
  <c r="A1128" i="7"/>
  <c r="A1118" i="7"/>
  <c r="A1107" i="7"/>
  <c r="A1096" i="7"/>
  <c r="A1086" i="7"/>
  <c r="A1075" i="7"/>
  <c r="A1064" i="7"/>
  <c r="A1054" i="7"/>
  <c r="A1043" i="7"/>
  <c r="A1032" i="7"/>
  <c r="A1418" i="7"/>
  <c r="A1391" i="7"/>
  <c r="A1375" i="7"/>
  <c r="A1359" i="7"/>
  <c r="A1346" i="7"/>
  <c r="A1334" i="7"/>
  <c r="A1320" i="7"/>
  <c r="A1308" i="7"/>
  <c r="A1298" i="7"/>
  <c r="A1287" i="7"/>
  <c r="A1276" i="7"/>
  <c r="A1266" i="7"/>
  <c r="A1255" i="7"/>
  <c r="A1244" i="7"/>
  <c r="A1234" i="7"/>
  <c r="A1223" i="7"/>
  <c r="A1212" i="7"/>
  <c r="A1202" i="7"/>
  <c r="A1191" i="7"/>
  <c r="A1180" i="7"/>
  <c r="A1170" i="7"/>
  <c r="A1159" i="7"/>
  <c r="A1148" i="7"/>
  <c r="A1138" i="7"/>
  <c r="A1127" i="7"/>
  <c r="A1116" i="7"/>
  <c r="A1106" i="7"/>
  <c r="A1095" i="7"/>
  <c r="A1084" i="7"/>
  <c r="A1074" i="7"/>
  <c r="A1063" i="7"/>
  <c r="A1052" i="7"/>
  <c r="A1042" i="7"/>
  <c r="A1031" i="7"/>
  <c r="A1020" i="7"/>
  <c r="A1415" i="7"/>
  <c r="A1390" i="7"/>
  <c r="A1374" i="7"/>
  <c r="A1358" i="7"/>
  <c r="A1344" i="7"/>
  <c r="A1331" i="7"/>
  <c r="A1319" i="7"/>
  <c r="A1307" i="7"/>
  <c r="A1296" i="7"/>
  <c r="A1286" i="7"/>
  <c r="A1275" i="7"/>
  <c r="A1264" i="7"/>
  <c r="A1254" i="7"/>
  <c r="A1243" i="7"/>
  <c r="A1232" i="7"/>
  <c r="A1222" i="7"/>
  <c r="A1211" i="7"/>
  <c r="A1200" i="7"/>
  <c r="A1190" i="7"/>
  <c r="A1179" i="7"/>
  <c r="A1168" i="7"/>
  <c r="A1158" i="7"/>
  <c r="A1147" i="7"/>
  <c r="A1136" i="7"/>
  <c r="A1126" i="7"/>
  <c r="A1115" i="7"/>
  <c r="A1104" i="7"/>
  <c r="A1094" i="7"/>
  <c r="A1083" i="7"/>
  <c r="A1072" i="7"/>
  <c r="A1062" i="7"/>
  <c r="A1051" i="7"/>
  <c r="A1040" i="7"/>
  <c r="A1030" i="7"/>
  <c r="A1019" i="7"/>
  <c r="A1008" i="7"/>
  <c r="A998" i="7"/>
  <c r="A987" i="7"/>
  <c r="A976" i="7"/>
  <c r="A966" i="7"/>
  <c r="A955" i="7"/>
  <c r="A944" i="7"/>
  <c r="A934" i="7"/>
  <c r="A923" i="7"/>
  <c r="A912" i="7"/>
  <c r="A902" i="7"/>
  <c r="A891" i="7"/>
  <c r="A880" i="7"/>
  <c r="A870" i="7"/>
  <c r="A859" i="7"/>
  <c r="A848" i="7"/>
  <c r="A838" i="7"/>
  <c r="A827" i="7"/>
  <c r="A816" i="7"/>
  <c r="A807" i="7"/>
  <c r="A798" i="7"/>
  <c r="A788" i="7"/>
  <c r="A779" i="7"/>
  <c r="A770" i="7"/>
  <c r="A761" i="7"/>
  <c r="A752" i="7"/>
  <c r="A744" i="7"/>
  <c r="A736" i="7"/>
  <c r="A728" i="7"/>
  <c r="A720" i="7"/>
  <c r="A712" i="7"/>
  <c r="A704" i="7"/>
  <c r="A696" i="7"/>
  <c r="A688" i="7"/>
  <c r="A680" i="7"/>
  <c r="A672" i="7"/>
  <c r="A664" i="7"/>
  <c r="A656" i="7"/>
  <c r="A648" i="7"/>
  <c r="A640" i="7"/>
  <c r="A632" i="7"/>
  <c r="A624" i="7"/>
  <c r="A616" i="7"/>
  <c r="A608" i="7"/>
  <c r="A600" i="7"/>
  <c r="A592" i="7"/>
  <c r="A584" i="7"/>
  <c r="A576" i="7"/>
  <c r="A568" i="7"/>
  <c r="A560" i="7"/>
  <c r="A552" i="7"/>
  <c r="A544" i="7"/>
  <c r="A536" i="7"/>
  <c r="A528" i="7"/>
  <c r="A521" i="7"/>
  <c r="A513" i="7"/>
  <c r="A505" i="7"/>
  <c r="A497" i="7"/>
  <c r="A1410" i="7"/>
  <c r="A1386" i="7"/>
  <c r="A1370" i="7"/>
  <c r="A1355" i="7"/>
  <c r="A1343" i="7"/>
  <c r="A1330" i="7"/>
  <c r="A1318" i="7"/>
  <c r="A1306" i="7"/>
  <c r="A1295" i="7"/>
  <c r="A1284" i="7"/>
  <c r="A1274" i="7"/>
  <c r="A1263" i="7"/>
  <c r="A1252" i="7"/>
  <c r="A1242" i="7"/>
  <c r="A1231" i="7"/>
  <c r="A1220" i="7"/>
  <c r="A1210" i="7"/>
  <c r="A1199" i="7"/>
  <c r="A1188" i="7"/>
  <c r="A1178" i="7"/>
  <c r="A1167" i="7"/>
  <c r="A1156" i="7"/>
  <c r="A1146" i="7"/>
  <c r="A1135" i="7"/>
  <c r="A1124" i="7"/>
  <c r="A1114" i="7"/>
  <c r="A1103" i="7"/>
  <c r="A1092" i="7"/>
  <c r="A1082" i="7"/>
  <c r="A1071" i="7"/>
  <c r="A1060" i="7"/>
  <c r="A1050" i="7"/>
  <c r="A1039" i="7"/>
  <c r="A1028" i="7"/>
  <c r="A1018" i="7"/>
  <c r="A1007" i="7"/>
  <c r="A996" i="7"/>
  <c r="A986" i="7"/>
  <c r="A975" i="7"/>
  <c r="A964" i="7"/>
  <c r="A954" i="7"/>
  <c r="A943" i="7"/>
  <c r="A932" i="7"/>
  <c r="A922" i="7"/>
  <c r="A911" i="7"/>
  <c r="A900" i="7"/>
  <c r="A890" i="7"/>
  <c r="A879" i="7"/>
  <c r="A868" i="7"/>
  <c r="A858" i="7"/>
  <c r="A847" i="7"/>
  <c r="A836" i="7"/>
  <c r="A826" i="7"/>
  <c r="A815" i="7"/>
  <c r="A806" i="7"/>
  <c r="A796" i="7"/>
  <c r="A787" i="7"/>
  <c r="A778" i="7"/>
  <c r="A769" i="7"/>
  <c r="A760" i="7"/>
  <c r="A751" i="7"/>
  <c r="A743" i="7"/>
  <c r="A735" i="7"/>
  <c r="A727" i="7"/>
  <c r="A719" i="7"/>
  <c r="A711" i="7"/>
  <c r="A703" i="7"/>
  <c r="A695" i="7"/>
  <c r="A687" i="7"/>
  <c r="A679" i="7"/>
  <c r="A671" i="7"/>
  <c r="A663" i="7"/>
  <c r="A655" i="7"/>
  <c r="A647" i="7"/>
  <c r="A639" i="7"/>
  <c r="A631" i="7"/>
  <c r="A623" i="7"/>
  <c r="A615" i="7"/>
  <c r="A607" i="7"/>
  <c r="A599" i="7"/>
  <c r="A591" i="7"/>
  <c r="A583" i="7"/>
  <c r="A575" i="7"/>
  <c r="A567" i="7"/>
  <c r="A559" i="7"/>
  <c r="A1407" i="7"/>
  <c r="A1384" i="7"/>
  <c r="A1368" i="7"/>
  <c r="A1354" i="7"/>
  <c r="A1342" i="7"/>
  <c r="A1328" i="7"/>
  <c r="A1315" i="7"/>
  <c r="A1304" i="7"/>
  <c r="A1294" i="7"/>
  <c r="A1283" i="7"/>
  <c r="A1272" i="7"/>
  <c r="A1262" i="7"/>
  <c r="A1251" i="7"/>
  <c r="A1240" i="7"/>
  <c r="A1230" i="7"/>
  <c r="A1219" i="7"/>
  <c r="A1208" i="7"/>
  <c r="A1198" i="7"/>
  <c r="A1187" i="7"/>
  <c r="A1176" i="7"/>
  <c r="A1166" i="7"/>
  <c r="A1155" i="7"/>
  <c r="A1144" i="7"/>
  <c r="A1134" i="7"/>
  <c r="A1123" i="7"/>
  <c r="A1112" i="7"/>
  <c r="A1102" i="7"/>
  <c r="A1091" i="7"/>
  <c r="A1080" i="7"/>
  <c r="A1070" i="7"/>
  <c r="A1059" i="7"/>
  <c r="A1402" i="7"/>
  <c r="A1383" i="7"/>
  <c r="A1367" i="7"/>
  <c r="A1352" i="7"/>
  <c r="A1339" i="7"/>
  <c r="A1327" i="7"/>
  <c r="A1314" i="7"/>
  <c r="A1303" i="7"/>
  <c r="A1292" i="7"/>
  <c r="A1282" i="7"/>
  <c r="A1271" i="7"/>
  <c r="A1260" i="7"/>
  <c r="A1250" i="7"/>
  <c r="A1239" i="7"/>
  <c r="A1228" i="7"/>
  <c r="A1218" i="7"/>
  <c r="A1207" i="7"/>
  <c r="A1196" i="7"/>
  <c r="A1186" i="7"/>
  <c r="A1175" i="7"/>
  <c r="A1164" i="7"/>
  <c r="A1154" i="7"/>
  <c r="A1143" i="7"/>
  <c r="A1132" i="7"/>
  <c r="A1122" i="7"/>
  <c r="A1111" i="7"/>
  <c r="A1100" i="7"/>
  <c r="A1090" i="7"/>
  <c r="A1079" i="7"/>
  <c r="A1068" i="7"/>
  <c r="A1058" i="7"/>
  <c r="A1047" i="7"/>
  <c r="A1036" i="7"/>
  <c r="A1026" i="7"/>
  <c r="A1015" i="7"/>
  <c r="A1399" i="7"/>
  <c r="A1382" i="7"/>
  <c r="A1366" i="7"/>
  <c r="A1351" i="7"/>
  <c r="A1338" i="7"/>
  <c r="A1326" i="7"/>
  <c r="A1312" i="7"/>
  <c r="A1302" i="7"/>
  <c r="A1291" i="7"/>
  <c r="A1280" i="7"/>
  <c r="A1270" i="7"/>
  <c r="A1259" i="7"/>
  <c r="A1248" i="7"/>
  <c r="A1238" i="7"/>
  <c r="A1227" i="7"/>
  <c r="A1216" i="7"/>
  <c r="A1206" i="7"/>
  <c r="A1195" i="7"/>
  <c r="A1184" i="7"/>
  <c r="A1174" i="7"/>
  <c r="A1163" i="7"/>
  <c r="A1152" i="7"/>
  <c r="A1142" i="7"/>
  <c r="A1131" i="7"/>
  <c r="A1120" i="7"/>
  <c r="A1110" i="7"/>
  <c r="A1099" i="7"/>
  <c r="A1088" i="7"/>
  <c r="A1078" i="7"/>
  <c r="A1067" i="7"/>
  <c r="A1056" i="7"/>
  <c r="A1046" i="7"/>
  <c r="A1035" i="7"/>
  <c r="A1024" i="7"/>
  <c r="A1014" i="7"/>
  <c r="A1003" i="7"/>
  <c r="A992" i="7"/>
  <c r="A982" i="7"/>
  <c r="A971" i="7"/>
  <c r="A960" i="7"/>
  <c r="A950" i="7"/>
  <c r="A939" i="7"/>
  <c r="A928" i="7"/>
  <c r="A918" i="7"/>
  <c r="A907" i="7"/>
  <c r="A896" i="7"/>
  <c r="A886" i="7"/>
  <c r="A875" i="7"/>
  <c r="A864" i="7"/>
  <c r="A854" i="7"/>
  <c r="A843" i="7"/>
  <c r="A832" i="7"/>
  <c r="A822" i="7"/>
  <c r="A811" i="7"/>
  <c r="A802" i="7"/>
  <c r="A793" i="7"/>
  <c r="A784" i="7"/>
  <c r="A775" i="7"/>
  <c r="A766" i="7"/>
  <c r="A756" i="7"/>
  <c r="A748" i="7"/>
  <c r="A740" i="7"/>
  <c r="A732" i="7"/>
  <c r="A724" i="7"/>
  <c r="A716" i="7"/>
  <c r="A708" i="7"/>
  <c r="A700" i="7"/>
  <c r="A692" i="7"/>
  <c r="A684" i="7"/>
  <c r="A676" i="7"/>
  <c r="A668" i="7"/>
  <c r="A660" i="7"/>
  <c r="A652" i="7"/>
  <c r="A644" i="7"/>
  <c r="A636" i="7"/>
  <c r="A628" i="7"/>
  <c r="A620" i="7"/>
  <c r="A612" i="7"/>
  <c r="A604" i="7"/>
  <c r="A596" i="7"/>
  <c r="A588" i="7"/>
  <c r="A580" i="7"/>
  <c r="A572" i="7"/>
  <c r="A564" i="7"/>
  <c r="A556" i="7"/>
  <c r="A548" i="7"/>
  <c r="A540" i="7"/>
  <c r="A532" i="7"/>
  <c r="A524" i="7"/>
  <c r="A517" i="7"/>
  <c r="A509" i="7"/>
  <c r="A501" i="7"/>
  <c r="A28" i="7"/>
  <c r="B27" i="6" s="1"/>
  <c r="B78" i="6" s="1"/>
  <c r="A75" i="7"/>
  <c r="A140" i="6" s="1"/>
  <c r="A107" i="7"/>
  <c r="A172" i="6" s="1"/>
  <c r="A131" i="7"/>
  <c r="A198" i="6" s="1"/>
  <c r="A4" i="7"/>
  <c r="A1" i="6" s="1"/>
  <c r="A36" i="7"/>
  <c r="A60" i="7"/>
  <c r="A76" i="7"/>
  <c r="A141" i="6" s="1"/>
  <c r="A100" i="7"/>
  <c r="A165" i="6" s="1"/>
  <c r="A124" i="7"/>
  <c r="A191" i="6" s="1"/>
  <c r="A140" i="7"/>
  <c r="A69" i="6" s="1"/>
  <c r="A99" i="6"/>
  <c r="A5" i="7"/>
  <c r="A2" i="6" s="1"/>
  <c r="A21" i="7"/>
  <c r="A18" i="6" s="1"/>
  <c r="A45" i="7"/>
  <c r="A53" i="7"/>
  <c r="A51" i="6" s="1"/>
  <c r="A69" i="7"/>
  <c r="A134" i="6" s="1"/>
  <c r="A85" i="7"/>
  <c r="A150" i="6" s="1"/>
  <c r="A101" i="7"/>
  <c r="A166" i="6" s="1"/>
  <c r="A109" i="7"/>
  <c r="A176" i="6" s="1"/>
  <c r="A125" i="7"/>
  <c r="A192" i="6" s="1"/>
  <c r="A141" i="7"/>
  <c r="A72" i="6" s="1"/>
  <c r="J87" i="6"/>
  <c r="A6" i="7"/>
  <c r="A3" i="6" s="1"/>
  <c r="A14" i="7"/>
  <c r="A11" i="6" s="1"/>
  <c r="A22" i="7"/>
  <c r="A38" i="7"/>
  <c r="A31" i="6" s="1"/>
  <c r="A46" i="7"/>
  <c r="A54" i="7"/>
  <c r="A52" i="6" s="1"/>
  <c r="A62" i="7"/>
  <c r="A70" i="7"/>
  <c r="A135" i="6" s="1"/>
  <c r="A78" i="7"/>
  <c r="A143" i="6" s="1"/>
  <c r="A86" i="7"/>
  <c r="A151" i="6" s="1"/>
  <c r="A94" i="7"/>
  <c r="A159" i="6" s="1"/>
  <c r="A102" i="7"/>
  <c r="A167" i="6" s="1"/>
  <c r="A110" i="7"/>
  <c r="A177" i="6" s="1"/>
  <c r="A118" i="7"/>
  <c r="A185" i="6" s="1"/>
  <c r="A126" i="7"/>
  <c r="A193" i="6" s="1"/>
  <c r="A134" i="7"/>
  <c r="A201" i="6" s="1"/>
  <c r="A142" i="7"/>
  <c r="A71" i="6" s="1"/>
  <c r="A101" i="6"/>
  <c r="A117" i="6"/>
  <c r="B83" i="6"/>
  <c r="J89" i="6"/>
  <c r="A502" i="7"/>
  <c r="A514" i="7"/>
  <c r="A526" i="7"/>
  <c r="A538" i="7"/>
  <c r="A551" i="7"/>
  <c r="A566" i="7"/>
  <c r="A582" i="7"/>
  <c r="A598" i="7"/>
  <c r="A614" i="7"/>
  <c r="A630" i="7"/>
  <c r="A646" i="7"/>
  <c r="A662" i="7"/>
  <c r="A678" i="7"/>
  <c r="A694" i="7"/>
  <c r="A710" i="7"/>
  <c r="A726" i="7"/>
  <c r="A742" i="7"/>
  <c r="A759" i="7"/>
  <c r="A777" i="7"/>
  <c r="A795" i="7"/>
  <c r="A814" i="7"/>
  <c r="A835" i="7"/>
  <c r="A856" i="7"/>
  <c r="A878" i="7"/>
  <c r="A899" i="7"/>
  <c r="A920" i="7"/>
  <c r="A942" i="7"/>
  <c r="A963" i="7"/>
  <c r="A984" i="7"/>
  <c r="A1006" i="7"/>
  <c r="A7" i="7"/>
  <c r="A4" i="6" s="1"/>
  <c r="A71" i="7"/>
  <c r="A136" i="6" s="1"/>
  <c r="A135" i="7"/>
  <c r="A202" i="6" s="1"/>
  <c r="B30" i="6"/>
  <c r="A118" i="6"/>
  <c r="B84" i="6"/>
  <c r="J90" i="6"/>
  <c r="A503" i="7"/>
  <c r="A515" i="7"/>
  <c r="A527" i="7"/>
  <c r="A541" i="7"/>
  <c r="A553" i="7"/>
  <c r="A569" i="7"/>
  <c r="A585" i="7"/>
  <c r="A601" i="7"/>
  <c r="A617" i="7"/>
  <c r="A633" i="7"/>
  <c r="A649" i="7"/>
  <c r="A665" i="7"/>
  <c r="A681" i="7"/>
  <c r="A697" i="7"/>
  <c r="A713" i="7"/>
  <c r="A729" i="7"/>
  <c r="A745" i="7"/>
  <c r="A762" i="7"/>
  <c r="A780" i="7"/>
  <c r="A799" i="7"/>
  <c r="A818" i="7"/>
  <c r="A839" i="7"/>
  <c r="A860" i="7"/>
  <c r="A882" i="7"/>
  <c r="A903" i="7"/>
  <c r="A924" i="7"/>
  <c r="A946" i="7"/>
  <c r="A967" i="7"/>
  <c r="A988" i="7"/>
  <c r="A1010" i="7"/>
  <c r="A39" i="7"/>
  <c r="A32" i="6" s="1"/>
  <c r="A95" i="7"/>
  <c r="A160" i="6" s="1"/>
  <c r="A8" i="7"/>
  <c r="A5" i="6" s="1"/>
  <c r="A40" i="7"/>
  <c r="A33" i="6" s="1"/>
  <c r="A64" i="7"/>
  <c r="A129" i="6" s="1"/>
  <c r="A88" i="7"/>
  <c r="A153" i="6" s="1"/>
  <c r="A112" i="7"/>
  <c r="A179" i="6" s="1"/>
  <c r="A136" i="7"/>
  <c r="A96" i="6"/>
  <c r="L58" i="6"/>
  <c r="A494" i="7"/>
  <c r="A504" i="7"/>
  <c r="A518" i="7"/>
  <c r="A529" i="7"/>
  <c r="A542" i="7"/>
  <c r="A554" i="7"/>
  <c r="A570" i="7"/>
  <c r="A586" i="7"/>
  <c r="A602" i="7"/>
  <c r="A618" i="7"/>
  <c r="A634" i="7"/>
  <c r="A650" i="7"/>
  <c r="A666" i="7"/>
  <c r="A682" i="7"/>
  <c r="A698" i="7"/>
  <c r="A714" i="7"/>
  <c r="A730" i="7"/>
  <c r="A746" i="7"/>
  <c r="A763" i="7"/>
  <c r="A782" i="7"/>
  <c r="A800" i="7"/>
  <c r="A819" i="7"/>
  <c r="A840" i="7"/>
  <c r="A862" i="7"/>
  <c r="A883" i="7"/>
  <c r="A904" i="7"/>
  <c r="A926" i="7"/>
  <c r="A947" i="7"/>
  <c r="A968" i="7"/>
  <c r="A990" i="7"/>
  <c r="A1011" i="7"/>
  <c r="A15" i="7"/>
  <c r="A12" i="6" s="1"/>
  <c r="A87" i="7"/>
  <c r="A152" i="6" s="1"/>
  <c r="A143" i="7"/>
  <c r="H68" i="6" s="1"/>
  <c r="A24" i="7"/>
  <c r="A23" i="6" s="1"/>
  <c r="A56" i="7"/>
  <c r="A53" i="6" s="1"/>
  <c r="A80" i="7"/>
  <c r="A145" i="6" s="1"/>
  <c r="A104" i="7"/>
  <c r="A169" i="6" s="1"/>
  <c r="A128" i="7"/>
  <c r="A195" i="6" s="1"/>
  <c r="A119" i="6"/>
  <c r="A9" i="7"/>
  <c r="A6" i="6" s="1"/>
  <c r="A25" i="7"/>
  <c r="A24" i="6" s="1"/>
  <c r="A49" i="7"/>
  <c r="L41" i="6" s="1"/>
  <c r="A65" i="7"/>
  <c r="A130" i="6" s="1"/>
  <c r="A81" i="7"/>
  <c r="A146" i="6" s="1"/>
  <c r="A97" i="7"/>
  <c r="A162" i="6" s="1"/>
  <c r="A113" i="7"/>
  <c r="A180" i="6" s="1"/>
  <c r="A129" i="7"/>
  <c r="A196" i="6" s="1"/>
  <c r="A145" i="7"/>
  <c r="A70" i="6" s="1"/>
  <c r="A97" i="6"/>
  <c r="A120" i="6"/>
  <c r="D99" i="6"/>
  <c r="A495" i="7"/>
  <c r="A506" i="7"/>
  <c r="A519" i="7"/>
  <c r="A530" i="7"/>
  <c r="A543" i="7"/>
  <c r="A557" i="7"/>
  <c r="A573" i="7"/>
  <c r="A589" i="7"/>
  <c r="A605" i="7"/>
  <c r="A621" i="7"/>
  <c r="A637" i="7"/>
  <c r="A653" i="7"/>
  <c r="A669" i="7"/>
  <c r="A685" i="7"/>
  <c r="A701" i="7"/>
  <c r="A717" i="7"/>
  <c r="A733" i="7"/>
  <c r="A749" i="7"/>
  <c r="A767" i="7"/>
  <c r="A785" i="7"/>
  <c r="A803" i="7"/>
  <c r="A823" i="7"/>
  <c r="A844" i="7"/>
  <c r="A866" i="7"/>
  <c r="A887" i="7"/>
  <c r="A908" i="7"/>
  <c r="A930" i="7"/>
  <c r="A951" i="7"/>
  <c r="A972" i="7"/>
  <c r="A994" i="7"/>
  <c r="A1016" i="7"/>
  <c r="A23" i="7"/>
  <c r="A79" i="7"/>
  <c r="A144" i="6" s="1"/>
  <c r="A127" i="7"/>
  <c r="A194" i="6" s="1"/>
  <c r="A16" i="7"/>
  <c r="A13" i="6" s="1"/>
  <c r="A48" i="7"/>
  <c r="I40" i="6" s="1"/>
  <c r="A72" i="7"/>
  <c r="A137" i="6" s="1"/>
  <c r="A96" i="7"/>
  <c r="A161" i="6" s="1"/>
  <c r="A120" i="7"/>
  <c r="A187" i="6" s="1"/>
  <c r="A144" i="7"/>
  <c r="A103" i="6"/>
  <c r="A17" i="7"/>
  <c r="A14" i="6" s="1"/>
  <c r="A41" i="7"/>
  <c r="A57" i="7"/>
  <c r="J88" i="6" s="1"/>
  <c r="A73" i="7"/>
  <c r="A138" i="6" s="1"/>
  <c r="A89" i="7"/>
  <c r="A154" i="6" s="1"/>
  <c r="A105" i="7"/>
  <c r="A170" i="6" s="1"/>
  <c r="A121" i="7"/>
  <c r="A188" i="6" s="1"/>
  <c r="A137" i="7"/>
  <c r="A104" i="6"/>
  <c r="L127" i="6"/>
  <c r="A10" i="7"/>
  <c r="A7" i="6" s="1"/>
  <c r="A18" i="7"/>
  <c r="A26" i="7"/>
  <c r="A25" i="6" s="1"/>
  <c r="A42" i="7"/>
  <c r="A34" i="6" s="1"/>
  <c r="A50" i="7"/>
  <c r="A58" i="7"/>
  <c r="A56" i="6" s="1"/>
  <c r="A66" i="7"/>
  <c r="A131" i="6" s="1"/>
  <c r="A74" i="7"/>
  <c r="A139" i="6" s="1"/>
  <c r="A82" i="7"/>
  <c r="A147" i="6" s="1"/>
  <c r="A90" i="7"/>
  <c r="A155" i="6" s="1"/>
  <c r="A98" i="7"/>
  <c r="A163" i="6" s="1"/>
  <c r="A106" i="7"/>
  <c r="A171" i="6" s="1"/>
  <c r="A114" i="7"/>
  <c r="A181" i="6" s="1"/>
  <c r="A122" i="7"/>
  <c r="A189" i="6" s="1"/>
  <c r="A130" i="7"/>
  <c r="A197" i="6" s="1"/>
  <c r="A138" i="7"/>
  <c r="A146" i="7"/>
  <c r="H69" i="6" s="1"/>
  <c r="B77" i="6"/>
  <c r="A98" i="6"/>
  <c r="A105" i="6"/>
  <c r="A121" i="6"/>
  <c r="L209" i="6"/>
  <c r="D100" i="6"/>
  <c r="A496" i="7"/>
  <c r="A507" i="7"/>
  <c r="A520" i="7"/>
  <c r="A533" i="7"/>
  <c r="A545" i="7"/>
  <c r="A558" i="7"/>
  <c r="A574" i="7"/>
  <c r="A590" i="7"/>
  <c r="A606" i="7"/>
  <c r="A622" i="7"/>
  <c r="A638" i="7"/>
  <c r="A654" i="7"/>
  <c r="A670" i="7"/>
  <c r="A686" i="7"/>
  <c r="A702" i="7"/>
  <c r="A718" i="7"/>
  <c r="A734" i="7"/>
  <c r="A750" i="7"/>
  <c r="A768" i="7"/>
  <c r="A786" i="7"/>
  <c r="A804" i="7"/>
  <c r="A824" i="7"/>
  <c r="A846" i="7"/>
  <c r="A867" i="7"/>
  <c r="A888" i="7"/>
  <c r="A910" i="7"/>
  <c r="A931" i="7"/>
  <c r="A952" i="7"/>
  <c r="A974" i="7"/>
  <c r="A995" i="7"/>
  <c r="A1022" i="7"/>
  <c r="A47" i="7"/>
  <c r="J8" i="6" s="1"/>
  <c r="J12" i="6" s="1"/>
  <c r="A111" i="7"/>
  <c r="A178" i="6" s="1"/>
  <c r="A51" i="7"/>
  <c r="A49" i="6" s="1"/>
  <c r="A91" i="7"/>
  <c r="A156" i="6" s="1"/>
  <c r="A147" i="7"/>
  <c r="L75" i="6" s="1"/>
  <c r="L282" i="6"/>
  <c r="A498" i="7"/>
  <c r="A510" i="7"/>
  <c r="A534" i="7"/>
  <c r="A546" i="7"/>
  <c r="A561" i="7"/>
  <c r="A577" i="7"/>
  <c r="A593" i="7"/>
  <c r="A609" i="7"/>
  <c r="A625" i="7"/>
  <c r="A641" i="7"/>
  <c r="A657" i="7"/>
  <c r="A673" i="7"/>
  <c r="A689" i="7"/>
  <c r="A705" i="7"/>
  <c r="A721" i="7"/>
  <c r="A737" i="7"/>
  <c r="A753" i="7"/>
  <c r="A771" i="7"/>
  <c r="A790" i="7"/>
  <c r="A808" i="7"/>
  <c r="A828" i="7"/>
  <c r="A850" i="7"/>
  <c r="A871" i="7"/>
  <c r="A892" i="7"/>
  <c r="A914" i="7"/>
  <c r="A935" i="7"/>
  <c r="A956" i="7"/>
  <c r="A978" i="7"/>
  <c r="A999" i="7"/>
  <c r="A1027" i="7"/>
  <c r="A55" i="7"/>
  <c r="A103" i="7"/>
  <c r="A168" i="6" s="1"/>
  <c r="A19" i="7"/>
  <c r="A15" i="6" s="1"/>
  <c r="A59" i="7"/>
  <c r="A57" i="6" s="1"/>
  <c r="A83" i="7"/>
  <c r="A148" i="6" s="1"/>
  <c r="A115" i="7"/>
  <c r="A182" i="6" s="1"/>
  <c r="A139" i="7"/>
  <c r="A68" i="6" s="1"/>
  <c r="A108" i="6"/>
  <c r="A12" i="7"/>
  <c r="A9" i="6" s="1"/>
  <c r="A52" i="7"/>
  <c r="A50" i="6" s="1"/>
  <c r="A84" i="7"/>
  <c r="A149" i="6" s="1"/>
  <c r="A116" i="7"/>
  <c r="A183" i="6" s="1"/>
  <c r="A148" i="7"/>
  <c r="A54" i="6" s="1"/>
  <c r="B80" i="6"/>
  <c r="A499" i="7"/>
  <c r="A511" i="7"/>
  <c r="A522" i="7"/>
  <c r="A535" i="7"/>
  <c r="A549" i="7"/>
  <c r="A562" i="7"/>
  <c r="A578" i="7"/>
  <c r="A594" i="7"/>
  <c r="A610" i="7"/>
  <c r="A626" i="7"/>
  <c r="A642" i="7"/>
  <c r="A658" i="7"/>
  <c r="A674" i="7"/>
  <c r="A690" i="7"/>
  <c r="A706" i="7"/>
  <c r="A722" i="7"/>
  <c r="A738" i="7"/>
  <c r="A754" i="7"/>
  <c r="A772" i="7"/>
  <c r="A791" i="7"/>
  <c r="A809" i="7"/>
  <c r="A830" i="7"/>
  <c r="A851" i="7"/>
  <c r="A872" i="7"/>
  <c r="A894" i="7"/>
  <c r="A915" i="7"/>
  <c r="A936" i="7"/>
  <c r="A958" i="7"/>
  <c r="A979" i="7"/>
  <c r="A1000" i="7"/>
  <c r="A1038" i="7"/>
  <c r="A63" i="7"/>
  <c r="A128" i="6" s="1"/>
  <c r="A119" i="7"/>
  <c r="A186" i="6" s="1"/>
  <c r="A11" i="7"/>
  <c r="A8" i="6" s="1"/>
  <c r="A43" i="7"/>
  <c r="A36" i="6" s="1"/>
  <c r="A67" i="7"/>
  <c r="A132" i="6" s="1"/>
  <c r="A99" i="7"/>
  <c r="A164" i="6" s="1"/>
  <c r="A123" i="7"/>
  <c r="A190" i="6" s="1"/>
  <c r="B82" i="6"/>
  <c r="A20" i="7"/>
  <c r="A16" i="6" s="1"/>
  <c r="A44" i="7"/>
  <c r="A68" i="7"/>
  <c r="A133" i="6" s="1"/>
  <c r="A92" i="7"/>
  <c r="A157" i="6" s="1"/>
  <c r="A108" i="7"/>
  <c r="F74" i="6" s="1"/>
  <c r="A132" i="7"/>
  <c r="A199" i="6" s="1"/>
  <c r="A92" i="6"/>
  <c r="B115" i="6"/>
  <c r="A13" i="7"/>
  <c r="A10" i="6" s="1"/>
  <c r="A37" i="7"/>
  <c r="A61" i="7"/>
  <c r="A58" i="6" s="1"/>
  <c r="A77" i="7"/>
  <c r="A142" i="6" s="1"/>
  <c r="A93" i="7"/>
  <c r="A158" i="6" s="1"/>
  <c r="A117" i="7"/>
  <c r="A184" i="6" s="1"/>
  <c r="A133" i="7"/>
  <c r="A200" i="6" s="1"/>
  <c r="A149" i="7"/>
  <c r="A55" i="6" s="1"/>
  <c r="A100" i="6"/>
  <c r="B81" i="6"/>
  <c r="A500" i="7"/>
  <c r="A512" i="7"/>
  <c r="A525" i="7"/>
  <c r="A537" i="7"/>
  <c r="A550" i="7"/>
  <c r="A565" i="7"/>
  <c r="A581" i="7"/>
  <c r="A597" i="7"/>
  <c r="A613" i="7"/>
  <c r="A629" i="7"/>
  <c r="A645" i="7"/>
  <c r="A661" i="7"/>
  <c r="A677" i="7"/>
  <c r="A693" i="7"/>
  <c r="A709" i="7"/>
  <c r="A725" i="7"/>
  <c r="A741" i="7"/>
  <c r="A758" i="7"/>
  <c r="A776" i="7"/>
  <c r="A794" i="7"/>
  <c r="A812" i="7"/>
  <c r="A834" i="7"/>
  <c r="A855" i="7"/>
  <c r="A876" i="7"/>
  <c r="A898" i="7"/>
  <c r="A919" i="7"/>
  <c r="A940" i="7"/>
  <c r="A962" i="7"/>
  <c r="A983" i="7"/>
  <c r="A1004" i="7"/>
  <c r="A1048" i="7"/>
  <c r="A38" i="6" l="1"/>
  <c r="A35" i="6"/>
  <c r="A20" i="6"/>
  <c r="A17" i="6"/>
  <c r="J121" i="6"/>
  <c r="J115" i="6"/>
  <c r="B79" i="6"/>
  <c r="J74" i="6"/>
  <c r="B112" i="6"/>
  <c r="A67" i="6"/>
  <c r="A60" i="6"/>
  <c r="H25" i="6"/>
  <c r="F80" i="6"/>
  <c r="F81" i="6" s="1"/>
  <c r="J31" i="6" l="1"/>
  <c r="H28" i="6"/>
  <c r="H27" i="6"/>
  <c r="K83" i="6"/>
  <c r="L83" i="6" s="1"/>
  <c r="H30" i="6" l="1"/>
  <c r="J32" i="6" s="1"/>
  <c r="K84" i="6"/>
  <c r="L84" i="6" s="1"/>
  <c r="H6" i="6"/>
  <c r="J13" i="6"/>
  <c r="J10" i="6"/>
  <c r="J33" i="6" l="1"/>
  <c r="J15" i="6"/>
  <c r="J16" i="6"/>
  <c r="J18" i="6" s="1"/>
  <c r="J19" i="6"/>
  <c r="J14" i="6"/>
  <c r="J17" i="6" l="1"/>
  <c r="J20" i="6" s="1"/>
  <c r="J37" i="6"/>
  <c r="J34" i="6"/>
  <c r="J35" i="6" s="1"/>
  <c r="L78" i="6"/>
  <c r="L87" i="6" s="1"/>
  <c r="L33" i="6"/>
  <c r="L38" i="6" s="1"/>
  <c r="J36" i="6" l="1"/>
  <c r="L89" i="6"/>
  <c r="L90" i="6" s="1"/>
  <c r="J38" i="6" l="1"/>
  <c r="F44" i="6" s="1"/>
  <c r="J44" i="6" l="1"/>
  <c r="J40" i="6"/>
</calcChain>
</file>

<file path=xl/sharedStrings.xml><?xml version="1.0" encoding="utf-8"?>
<sst xmlns="http://schemas.openxmlformats.org/spreadsheetml/2006/main" count="1062" uniqueCount="862">
  <si>
    <t>m²</t>
  </si>
  <si>
    <t>€</t>
  </si>
  <si>
    <t>kWp</t>
  </si>
  <si>
    <t>Endkundenpreis aktive Fläche (schlüsselfertig):</t>
  </si>
  <si>
    <t>Summe:</t>
  </si>
  <si>
    <t>Endkundenpreis passive Fläche (schlüsselfertig):</t>
  </si>
  <si>
    <t>€ / m²</t>
  </si>
  <si>
    <t>€ / kWp</t>
  </si>
  <si>
    <t>Gewünschte Leistung:</t>
  </si>
  <si>
    <t xml:space="preserve"> - Vergleich nur Ziegeleindeckung ohne Unterdach und Lattung -</t>
  </si>
  <si>
    <t>Differenz:</t>
  </si>
  <si>
    <t>Standard-PV-Preis, schlüsselfertig:</t>
  </si>
  <si>
    <t>Passive Fläche Braas-Tegalit:</t>
  </si>
  <si>
    <t>Gesamt-Dachfläche:</t>
  </si>
  <si>
    <t>MwSt.-Dach</t>
  </si>
  <si>
    <t>MwSt.-PV-Anlage</t>
  </si>
  <si>
    <t>Mehrwertsteuer</t>
  </si>
  <si>
    <t>Kosten Summe:</t>
  </si>
  <si>
    <t>Standard-Dach + Aufdach-PV</t>
  </si>
  <si>
    <t>Solarziegel-Fläche pro kWp (inkl. SLV):</t>
  </si>
  <si>
    <t>Mögliche Mehrwertsteuer-Rückerstattung *</t>
  </si>
  <si>
    <t>Die Vergleichszahlen sind nur Beispielwerte.</t>
  </si>
  <si>
    <t>Dachkosten pro m² (nur Dachziegel, liefern+verlegen)</t>
  </si>
  <si>
    <t xml:space="preserve">Ein SolteQ-Solardach zum Preis einer normalen Dacheindeckung  </t>
  </si>
  <si>
    <t>vom Dachdecker + PV-Anlage</t>
  </si>
  <si>
    <t xml:space="preserve"> "SLV" = Schwachlicht-Vorteil, kann nicht garantiert werden, + ca. 20% Mehrleistung als die reine Zellenleistung</t>
  </si>
  <si>
    <t xml:space="preserve">Gerne erstellen wir auch eine Komplett-Berechnung für das komplette Dach, inkl. neuer Dämmung, </t>
  </si>
  <si>
    <t xml:space="preserve">Lattung, Randeindeckung und allem, was benötigt wird. </t>
  </si>
  <si>
    <t>Grundlage wäre eine Bestellung über die Basis-Dacheindeckung.</t>
  </si>
  <si>
    <t>Datum:</t>
  </si>
  <si>
    <t>Name, Vorname - BLOCKBUCHSTABEN</t>
  </si>
  <si>
    <t>Unterschrift</t>
  </si>
  <si>
    <t xml:space="preserve">Ich habe die allgemeinen Geschäftsbedingungen der SolteQ Solar GmbH gelesen, verstanden und akzeptiert. </t>
  </si>
  <si>
    <t>Mir ist bekannt, dass die allgemeinen Geschäftsbedingungen der SolteQSolar GmbH auch auf der Homepage</t>
  </si>
  <si>
    <t>www.DasSolardach.eu heruntergeladen und gelesen werden können.</t>
  </si>
  <si>
    <t>Es gilt deutsches Recht. Nachfolgende 3 Seiten sind ebenfalls Bestandteil.</t>
  </si>
  <si>
    <t>Bitte faxen auf 05933 - 92 48 29 oder vertrieb@solteq.eu</t>
  </si>
  <si>
    <t>Kunde:</t>
  </si>
  <si>
    <t>Abweichende Lieferadresse:</t>
  </si>
  <si>
    <t>Name:</t>
  </si>
  <si>
    <t>Vorname:</t>
  </si>
  <si>
    <t>Land / PLZ</t>
  </si>
  <si>
    <t xml:space="preserve"> </t>
  </si>
  <si>
    <t>Mobil:</t>
  </si>
  <si>
    <t>Pos</t>
  </si>
  <si>
    <t xml:space="preserve">Lieferung: </t>
  </si>
  <si>
    <t>ca. 6-8 Wochen nach Zahlungseingang</t>
  </si>
  <si>
    <t>Zahlung:</t>
  </si>
  <si>
    <t>Seite 1</t>
  </si>
  <si>
    <t>Der Preis gilt für Deutschland, für das Ausland gilt der Preis ohne Montage als reiner Bausatz.</t>
  </si>
  <si>
    <t>SolteQ Solar GmbH</t>
  </si>
  <si>
    <t>Deutsche Bank</t>
  </si>
  <si>
    <t>HRB 216084</t>
  </si>
  <si>
    <t>Willesch 6</t>
  </si>
  <si>
    <t>IBAN: DE61 2677 0024 00211 99 500</t>
  </si>
  <si>
    <t>AG Osnabrück</t>
  </si>
  <si>
    <t>D-49779 Oberlangen</t>
  </si>
  <si>
    <t>BICC/SWIFT: DEUTDEDB285</t>
  </si>
  <si>
    <t>DE342090195</t>
  </si>
  <si>
    <t>Tel: 05933/ 92 48-103</t>
  </si>
  <si>
    <t>Fax: 05933/ 92 48-29</t>
  </si>
  <si>
    <t xml:space="preserve">         www.SOLTEQ.eu + www.DasSolardach.eu</t>
  </si>
  <si>
    <t>Das Angebot beinhaltet folgende Positionen und Vorgaben, wenn oben nicht anders aufgeführt:</t>
  </si>
  <si>
    <t>• Angebot gilt ab (exkl.) fertiger und korrekt nach unseren Vorgaben aus dem Handbuch verlegter Konter-/Traglattung und</t>
  </si>
  <si>
    <t xml:space="preserve"> Unterdach mit wasserdichtem Unterdach,  ohne Hindernisse, gem. System-Handbuch und Leistunggsverzeichnis. </t>
  </si>
  <si>
    <t xml:space="preserve">  Zusatzarbeiten können gerne separat angeboten werden.</t>
  </si>
  <si>
    <t>• Die Montage hat nach Systemhandbuch zu erfolgen</t>
  </si>
  <si>
    <t>• Freier Sicherungsautomat (10 o. 16A) für das Sicherheitsabschaltsystem ist bauseits betriebsbereit zur Verfügung zu stellen</t>
  </si>
  <si>
    <t>• Inkl. Auslegungsplanung nach vorliegenden Plänen oder Maßen. Falls die endgültigen Maße und Mengen abweichen sollten,</t>
  </si>
  <si>
    <t xml:space="preserve">  wird das Mehr-Material und Mehr-Aufwand in Rechnung gestellt.</t>
  </si>
  <si>
    <t>• 5 Jahre Produktgewährleistung, auf Wunsch Garantie erweiterbar auf 20 Jahre</t>
  </si>
  <si>
    <t>• Anlagenzertifikat</t>
  </si>
  <si>
    <t>• Dokumentation und Zeichnungen (werden nach Abschluss und Endabrechnung ausgehändigt)</t>
  </si>
  <si>
    <t xml:space="preserve">• Die Konter- und Traglattungen sind bauseits vom Dachdecker nach Vorgaben im Produkthandbuch bzw. Planung vor Montagebeginn </t>
  </si>
  <si>
    <t xml:space="preserve">  auszuführen und fertigzustellen. Wartezeiten werden nach Stundensatz in Rechnung gestellt</t>
  </si>
  <si>
    <t>• ACHTUNG: Die Rand- und Abdeckbleche (Ortgang/First/Traufe, Fenster, Gauben, sonstige Durchbrüche) müssen bauseitig von einem</t>
  </si>
  <si>
    <t xml:space="preserve">• Die Fläche "Typ A" beinhaltet auch passive Elemente. Die endgültige Anlagenleistung ergibt sich nach der Planung. Die angegebenen  </t>
  </si>
  <si>
    <t xml:space="preserve">  Leistungswerte sind maximal mögliche und geschätzte Werte. Es besteht kein Anspruch auf exakt die aufgeführten Werte.</t>
  </si>
  <si>
    <t>• Entsorgung Verpackungsmaterial erfolgt bauseits</t>
  </si>
  <si>
    <t xml:space="preserve">Wenn Angebot mit Montage: </t>
  </si>
  <si>
    <t>• Liefern und Montage der Energiedach-Schindeln auf der freien Fläche</t>
  </si>
  <si>
    <t xml:space="preserve">• Montage der Wechselrichter an einem geeigneten Ort im oder am entspr. Gebäude </t>
  </si>
  <si>
    <t>• Liefern und montieren der Sicherheitsabschaltung BFA-System</t>
  </si>
  <si>
    <t>• Inkl. komplettem Elektroanschluss bis Wechselrichter</t>
  </si>
  <si>
    <t>• Die Baustelle ist vor Montagebeginn bauseits enspr. einzurüsten und abzusichern. Ein Kran o. Möbellift ist bauseits bereit zu stellen.</t>
  </si>
  <si>
    <t xml:space="preserve">• Kabeldurchführungen und Kabelkanäle sind bauseits vor Montagebeginn durchzuführen </t>
  </si>
  <si>
    <t xml:space="preserve">• Randabdeckungen, Gauben-/Fenster-Anpassungen und -abdichtungen werden bauseits erstellt </t>
  </si>
  <si>
    <t>• Stringverkabelung 6mm²</t>
  </si>
  <si>
    <t>• inkl. Kabellängen bis 15m bis Wechselrichter, Mehrlängen werden nachberechnet</t>
  </si>
  <si>
    <t>• Kabelverlegung erfolgt frei oder in PVC-Kabelkanälen (ca. 15x30mm)</t>
  </si>
  <si>
    <t>• Nicht im Auftrag enthalten sind:</t>
  </si>
  <si>
    <t xml:space="preserve">• Einrüstung mit Gerüst, Entwässerung, notwendige Durchbrüche (z.B. Entlüftung usw.), Stemmarbeiten </t>
  </si>
  <si>
    <t>• Bei Altdach-Abdeckung ist ein entspr. Container und die Entsorgung vom Kunden zu stellen</t>
  </si>
  <si>
    <t>• Anschlüsse an Gauben,  Fenster, Schornstein, Gaubenwangen usw. und sonstige Mehrarbeiten werden separat abgerechnet</t>
  </si>
  <si>
    <t>• Der Elektroanschluss an das öffentliche Netz ist durch ein örtliches Fachunternehmen separat durchzuführen</t>
  </si>
  <si>
    <t xml:space="preserve">• Dies ist ein Richtangebot. Die endgültig installierte Leistungen und Komponenten ergeben sich aus den örtlichen Gegebenheiten </t>
  </si>
  <si>
    <t xml:space="preserve">   bei Planung bzw. nach Abschluss der Installation. Bei Abweichungen kann eine Nachberechnung erfolgen.</t>
  </si>
  <si>
    <t>• Technikereinsatz beinhaltet nur Einweisung der ausführenden Dachdecker bei der Montage, keine Montagearbeiten.</t>
  </si>
  <si>
    <t xml:space="preserve">Alle aufgeführten Komponenten sind Bestandteil des SolteQ-Energiedaches und für einen einwandfreien Betrieb </t>
  </si>
  <si>
    <t>erforderlich ! Das Angebot ist ein Richt-Angebot. Bei Abweichungen kann eine Nachberechnung erfolgen.</t>
  </si>
  <si>
    <t>Auf Wunsch: Das Rundum-Sorglos-Paket</t>
  </si>
  <si>
    <t>Gerne bieten wir Ihnen auch einen "Sorglos-Wartungsvertrag" an, wenn gewünscht fragen Sie bitte an.</t>
  </si>
  <si>
    <t>Garantie SolteQ Energiedach (Verlängerung auf 20 Jahre möglich: +20% des Gesamt-Rechnungsbetrages)</t>
  </si>
  <si>
    <t xml:space="preserve">Die Gewährleistung gilt ausschliesslich für SolteQ-Produkte. Bei Handelsware ist der Hersteller direkt zu kontaktieren, wie z.B Wechselrichter usw.. </t>
  </si>
  <si>
    <t xml:space="preserve">gelten die Garantiebedingungen des jeweiligen Herstellers. Gewährleistungsansprüche auf Ausführung und Dichtigkeit ist an den ausführenden </t>
  </si>
  <si>
    <t xml:space="preserve">Dachdeckerbetrieb als Sub-Unternehmen direkt zu richten. Hinweis: Wir empfehen, das Dach mit einer wasserdichten Folie zu versehen und </t>
  </si>
  <si>
    <t xml:space="preserve">4-6 Wochen ohne Schindeln im Regen stehen zu lassen, um die 100%ige Dichtigkeit zu gewährleisten. Das SolteQ-Solardach ist bei fachgerechter </t>
  </si>
  <si>
    <t>Lieferzeit: ca. 6-8 Wochen ab Auftrags- u. Zahlungseingang und Auftragsklarheit und Bestätigung, je nach Ausführung und BV</t>
  </si>
  <si>
    <t>Lieferung: ab Werk, zzgl. Fracht und Verpackung, wenn nicht anders angegeben, Liefertermin gilt nach vollständiger Zahlung</t>
  </si>
  <si>
    <t>Lieferung erfolgt frei Bordsteinkante. Mit o.g. Bestätigung oder Zahlung akzeptieren Sie unsere allg. Geschäftsbedingungen.</t>
  </si>
  <si>
    <t>Das Angebot ist freibleibend und gilt zzgl. MwSt.; Angebotsgültigkeit: 4 Wochen</t>
  </si>
  <si>
    <t>Achtung: Das Risiko geht mit Übergabe an die Spedition auf den Käufer über !</t>
  </si>
  <si>
    <t>Fahrzeugpreise sind ungefähre Preise, die im Auftragsfall genau eingeholt werden müssen. Eine Preisanpassung bleibt uns freigestellt.</t>
  </si>
  <si>
    <t>Angegebene Liefertermine sind keine Fixtermine u. gelten bei rechtzeitiger Eigenbelieferung und durchgängiger Auftragsplanung. Bestandteil</t>
  </si>
  <si>
    <t>des Angebotes sind unsere Geschäftsbedingungen, die von unserer Homepage jederzeit ladbar sind. Rechtsstand ist Sitz des Unternehmens</t>
  </si>
  <si>
    <t xml:space="preserve">in Deutschland. SolteQ liefert ausschliesslich das Material und haftet nur für das Produkt. Bei Reklamationen hinsichtlich der Montage und </t>
  </si>
  <si>
    <t>Zubehör, hat sich der Kunde direkt an den ausführenden Dachdecker zu wenden.</t>
  </si>
  <si>
    <t>Seite 2</t>
  </si>
  <si>
    <t>bei außerhalb von Geschäftsräumen geschlossenen Verträgen und bei Fernabsatzverträgen über Finanzdienstleistungen</t>
  </si>
  <si>
    <t>Diese Widerrufserkärung gilt nur für Verbraucher. Für gewerbliche Kunden gilt hierfür das HGB.</t>
  </si>
  <si>
    <t>Widerrufsrecht</t>
  </si>
  <si>
    <t>Sie können Ihre Vertragserklärung innerhalb von 14 Tagen ohne Angabe von Gründen mittels einer eindeutigen</t>
  </si>
  <si>
    <t>Erklärung widerrufen. Die Frist beginnt nach Erhalt dieser Belehrung auf einem dauerhaften Datenträger.</t>
  </si>
  <si>
    <t>Zur Wahrung der Widerrufsfrist genügt die rechtzeitige Absendung des Widerrufs, wenn die Erklärung auf einem dauerhaften</t>
  </si>
  <si>
    <t>Datenträger (z. B. Brief, Telefax, E-Mail) erfolgt. Der Widerruf ist zu richten an: vertrieb@solteq.eu oder per Fax an 05933 92 48 29</t>
  </si>
  <si>
    <t>Widerrufsfolgen</t>
  </si>
  <si>
    <t>Im Falle eines wirksamen Widerrufs sind die beiderseits empfangenen Leistungen zurückzugewähren.</t>
  </si>
  <si>
    <t>Sie sind zur Zahlung von Wertersatz für die bis zum Widerruf erbrachte Dienstleistung verpflichtet, wenn Sie vor Abgabe</t>
  </si>
  <si>
    <t>Ihrer Vertragserklärung auf diese Rechtsfolge hingewiesen wurden und ausdrücklich zugestimmt haben, dass wir</t>
  </si>
  <si>
    <t>vor dem Ende der Widerrufsfrist mit der Ausführung der Gegenleistung beginnen. Besteht eine Verpflichtung zur</t>
  </si>
  <si>
    <t>Zahlung von Wertersatz, kann dies dazu führen, dass Sie die vertraglichen Zahlungsverpflichtungen für den Zeitraum</t>
  </si>
  <si>
    <t>bis zum Widerruf dennoch erfüllen müssen. Ihr Widerrufsrecht erlischt vorzeitig, wenn der Vertrag von beiden</t>
  </si>
  <si>
    <t xml:space="preserve">Seiten auf Ihren ausdrücklichen Wunsch vollständig erfüllt ist, bevor Sie Ihr Widerrufsrecht ausgeübt haben. </t>
  </si>
  <si>
    <t xml:space="preserve">Falls das Unternehmen nach der Widerrufsfrist eine Vertragsaufhebung anbieten sollte, ist in jedem Fall eine Stornogebühr in Höhe </t>
  </si>
  <si>
    <t>von 25% des Auftragswertes fällig. Anzahlungen sind nicht rückzahlbar, dies gilt auch für Reservierungen.</t>
  </si>
  <si>
    <t xml:space="preserve">Verpflichtungen zur Erstattung von Zahlungen müssen innerhalb von 30 Tagen erfüllt werden. Die Frist beginnt für Sie mit der Absendung </t>
  </si>
  <si>
    <t>Ihrer Widerrufserklärung, für uns mit deren Empfang.</t>
  </si>
  <si>
    <t>Besondere Hinweise</t>
  </si>
  <si>
    <t>Wir weisen darauf hin, dass die Planungsarbeiten und Materialbestellungen für Ihren Auftrag mit Eingang der Bestellung beginnen.</t>
  </si>
  <si>
    <t>Ich habe gelesen und akzeptiert.</t>
  </si>
  <si>
    <t xml:space="preserve">Willesch 6                          </t>
  </si>
  <si>
    <t xml:space="preserve">D-49779 Oberlangen          </t>
  </si>
  <si>
    <t>email: vertrieb@solteq.eu</t>
  </si>
  <si>
    <t>Straße:</t>
  </si>
  <si>
    <t>Ort:</t>
  </si>
  <si>
    <t>Tel:</t>
  </si>
  <si>
    <t>email:</t>
  </si>
  <si>
    <t>Mein SOLTEQ Sonnendach – gemacht für Generationen</t>
  </si>
  <si>
    <t>Das SolteQ-Solardach:</t>
  </si>
  <si>
    <t>Hiermit bestelle ich mein neues SolteQ-Solardach, lt. Kalkulation auf Seite 1</t>
  </si>
  <si>
    <t>Seite 3</t>
  </si>
  <si>
    <t>Seite 4</t>
  </si>
  <si>
    <t>◄ Bitte eingeben</t>
  </si>
  <si>
    <t>Dieser kann Ihnen auch weitere Gewerke, wie z.B. Komplett-Dachsanierung, neue Fenster uvm. anbieten.</t>
  </si>
  <si>
    <t>Gesamtpreis</t>
  </si>
  <si>
    <t>MwSt.:</t>
  </si>
  <si>
    <t>Gesamtsumme:</t>
  </si>
  <si>
    <t>50% bei Auftragserteilung + 50% bei Lieferbereitschaft</t>
  </si>
  <si>
    <t>• 40 Jahre Leistungsgarantie mit 80% der installierten Leistung</t>
  </si>
  <si>
    <t>• Anschluss des Wechselrichters an den Zähler und Netz muss vom örtlichen Elektriker vorgenommen werden und ist nicht enthalten</t>
  </si>
  <si>
    <t>• Für Dachdeckerleistungen liegt die Haftung beim Dachdecker.  Bei Reklamationen muss sich der Kunde direkt an ihn wenden.</t>
  </si>
  <si>
    <t>Verlegung 100% regensicher. Für die endgültige Wasserdichtigkeit ist der ausführende Dachdecker verantwortlich.</t>
  </si>
  <si>
    <t>Die Zuwegung hat für die Anlieferung durch eine Spedition mit 40to-LKW geeignet und frei zu sein, und die Annahme muss gesichert sein.</t>
  </si>
  <si>
    <t>Ansonsten erfolgt die Abladung an der Bordsteinkante auf Risiko des Bestellers. Für die Abladung hat der Kunde mit der Spedition zu sorgen.</t>
  </si>
  <si>
    <t>Dieses Angebot wird erst mit schriftlicher Auftragsbestätigung durch uns rechtsgültig.</t>
  </si>
  <si>
    <t>Es gelten ausschliesslich die Inhalte der Auftragsbestätigung, nicht dieses Angebotes. Bitte prüfen Sie dieses genau.</t>
  </si>
  <si>
    <t>Anlagenleistung mit SLV</t>
  </si>
  <si>
    <t>Installierte Leistung der Zellen: ca.</t>
  </si>
  <si>
    <t>Der endgültige Leistungswert kann je nach örtlichen Gegebenheiten variieren !</t>
  </si>
  <si>
    <t>Bildrechte:</t>
  </si>
  <si>
    <t>Referenzvereinbarung</t>
  </si>
  <si>
    <t>• Die Anlage darf als Referenzanlage genutzt werden. Besuche erfolgen nach Terminvereinbarung.</t>
  </si>
  <si>
    <t>Hiermit bestelle ich Solarziegel und Wechselrichter lt. o.g. Angaben als Bausatz</t>
  </si>
  <si>
    <t>Deutsch</t>
  </si>
  <si>
    <t>English</t>
  </si>
  <si>
    <t>French</t>
  </si>
  <si>
    <t>Spanish</t>
  </si>
  <si>
    <t>e-mail:</t>
  </si>
  <si>
    <t>Total:</t>
  </si>
  <si>
    <t>Contractor:</t>
  </si>
  <si>
    <t>• Plant certificate</t>
  </si>
  <si>
    <t>• String cabling 6mm²</t>
  </si>
  <si>
    <t>• Cable laying is free or in PVC cable ducts (approx. 15x30mm)</t>
  </si>
  <si>
    <t>• Not included in the order:</t>
  </si>
  <si>
    <t>• The electrical connection to the public network must be carried out separately by a local specialist company</t>
  </si>
  <si>
    <t>Difference:</t>
  </si>
  <si>
    <t>This offer only becomes legally valid when we have confirmed the order in writing.</t>
  </si>
  <si>
    <t>Only the contents of the order confirmation apply, not this offer. Please check this carefully.</t>
  </si>
  <si>
    <t>Wählen Sie die Sprache / Choose your language</t>
  </si>
  <si>
    <t>My SOLTEQ Solar Roof - made for generations</t>
  </si>
  <si>
    <t>A SolteQ solar roof for the price of a normal roof covering</t>
  </si>
  <si>
    <t>from the roofer + PV system</t>
  </si>
  <si>
    <t xml:space="preserve">  - Comparison only brick roofing without sub-roof and battens -</t>
  </si>
  <si>
    <t>Standard roof + on-roof PV</t>
  </si>
  <si>
    <t>Total roof area:</t>
  </si>
  <si>
    <t>Standard PV price, turnkey:</t>
  </si>
  <si>
    <t>value added tax</t>
  </si>
  <si>
    <t>VAT roof</t>
  </si>
  <si>
    <t>VAT PV system</t>
  </si>
  <si>
    <t>Possible VAT refund *</t>
  </si>
  <si>
    <t>Total costs:</t>
  </si>
  <si>
    <t>The SolteQ solar roof:</t>
  </si>
  <si>
    <t>Solar tile area per kWp (including SLV):</t>
  </si>
  <si>
    <t>Passive surface Braas-Tegalit:</t>
  </si>
  <si>
    <t>End customer price active area (turnkey):</t>
  </si>
  <si>
    <t>End customer price passive area (turnkey):</t>
  </si>
  <si>
    <t>günstiger !</t>
  </si>
  <si>
    <t>cheaper !</t>
  </si>
  <si>
    <t>◄ Please enter</t>
  </si>
  <si>
    <t>Hinweis: Dieses Angebot gilt nur bei einer Bestellung über dieses Formular.</t>
  </si>
  <si>
    <t>We would be happy to prepare a complete calculation for the entire roof, including new insulation,</t>
  </si>
  <si>
    <t>TIP: Then you may get an even higher VAT refund for the entire roof (!)</t>
  </si>
  <si>
    <t>The basis would be an order for the basic roof covering.</t>
  </si>
  <si>
    <t>Note: This offer is only valid if you order using this form.</t>
  </si>
  <si>
    <t>The comparative figures are only examples.</t>
  </si>
  <si>
    <t xml:space="preserve">  "SLV" = low light advantage, cannot be guaranteed, + approx. 20% more output than the pure cell output</t>
  </si>
  <si>
    <t>The offer includes the following items and specifications, unless otherwise stated above:</t>
  </si>
  <si>
    <t xml:space="preserve">  Additional work can be offered separately.</t>
  </si>
  <si>
    <t>• A free automatic circuit breaker (10 or 16A) for the safety shutdown system must be made available on site and ready for operation</t>
  </si>
  <si>
    <t>• Including layout planning according to existing plans or dimensions. If the final dimensions and quantities should differ,</t>
  </si>
  <si>
    <t xml:space="preserve">  the additional material and additional effort will be invoiced.</t>
  </si>
  <si>
    <t>• 5-year product warranty, on request, the warranty can be extended to 20 years</t>
  </si>
  <si>
    <t>• 40 year performance guarantee with 80% of the installed capacity</t>
  </si>
  <si>
    <t>• Documentation and drawings (will be handed over after completion and final invoice)</t>
  </si>
  <si>
    <t>• ATTENTION: The edge and cover plates (verge / ridge / eaves, windows, dormers, other openings) must be provided by someone on site</t>
  </si>
  <si>
    <t xml:space="preserve">  Roofers or plumber are provided by means of aluminum sheets (coated in the corresponding color)! Default: material off</t>
  </si>
  <si>
    <t xml:space="preserve"> Aluminum, weatherproof coated in the corresponding shingle color. These are not included in the present scope of services.</t>
  </si>
  <si>
    <t>• The "Type A" area also contains passive elements. The final system performance results from the planning. The specified</t>
  </si>
  <si>
    <t xml:space="preserve">  Performance values ​​are maximum possible and estimated values. There is no entitlement to the exact values ​​listed.</t>
  </si>
  <si>
    <t>• Disposal of packaging material takes place on site</t>
  </si>
  <si>
    <t>• Connection of the inverter to the meter and grid must be done by the local electrician and is not included</t>
  </si>
  <si>
    <t>• Delivery and installation of the energy roof shingles on the open space</t>
  </si>
  <si>
    <t>• Installation of the inverter at a suitable location in or on the relevant building</t>
  </si>
  <si>
    <t>• Delivery and installation of the BFA system safety shutdown</t>
  </si>
  <si>
    <t>• Including complete electrical connection to the inverter</t>
  </si>
  <si>
    <t>• Edge covers, dormer / window adjustments and seals are created on site</t>
  </si>
  <si>
    <t>• Including cable lengths up to 15m up to the inverter, additional lengths will be recalculated</t>
  </si>
  <si>
    <t>• Liability for roofing services lies with the roofer. In the event of a complaint, the customer must contact him directly.</t>
  </si>
  <si>
    <t>• Scaffolding with scaffolding, drainage, necessary openings (e.g. ventilation, etc.), chiselling work</t>
  </si>
  <si>
    <t>• In the case of old roofs, a corresponding container and disposal must be provided by the customer</t>
  </si>
  <si>
    <t>• Connections to dormers, windows, chimneys, dormer cheeks etc. and other additional work will be billed separately</t>
  </si>
  <si>
    <t>• This is an indicative offer. The finally installed services and components result from the local conditions</t>
  </si>
  <si>
    <t xml:space="preserve">   during planning or after completion of the installation. In the event of deviations, a recalculation can be made.</t>
  </si>
  <si>
    <t>Image rights:</t>
  </si>
  <si>
    <t>• Photos, videos etc. of the BV created by SolteQ or by the customer are the property and license of SolteQ and may be used freely.</t>
  </si>
  <si>
    <t>Reference agreement</t>
  </si>
  <si>
    <t>• The system may be used as a reference system. Visits are made by appointment.</t>
  </si>
  <si>
    <t>All listed components are part of the SolteQ energy roof and ensure perfect operation</t>
  </si>
  <si>
    <t>required! The offer is an indicative offer. In the event of deviations, a recalculation can be made.</t>
  </si>
  <si>
    <t>On request: the all-round carefree package</t>
  </si>
  <si>
    <t>We are happy to offer you a "carefree maintenance contract", if you wish, please ask.</t>
  </si>
  <si>
    <t>Guarantee SolteQ energy roof (extension to 20 years possible: + 20% of the total invoice amount)</t>
  </si>
  <si>
    <t>The warranty applies exclusively to SolteQ products. In the case of commercial goods, the manufacturer must be contacted directly, e.g. inverters, etc.</t>
  </si>
  <si>
    <t>the warranty conditions of the respective manufacturer apply. Warranty claims on execution and tightness are to be made by the executing party</t>
  </si>
  <si>
    <t>To direct roofing company as a sub-company directly. Note: We recommend covering the roof with a waterproof film and</t>
  </si>
  <si>
    <t>Leave it in the rain for 4-6 weeks without shingles to ensure 100% tightness. The SolteQ solar roof is professional</t>
  </si>
  <si>
    <t>Installation 100% rainproof. The roofer carrying out the work is responsible for the final watertightness.</t>
  </si>
  <si>
    <t>Delivery time: approx. 6-8 weeks from receipt of order and payment and order clarity and confirmation, depending on the design and BV</t>
  </si>
  <si>
    <t>Delivery: ex works, plus freight and packaging, unless otherwise stated, delivery date applies after full payment</t>
  </si>
  <si>
    <t>Delivery is free curbside. With the above confirmation or payment you accept our general terms and conditions.</t>
  </si>
  <si>
    <t>The offer is subject to change and does not include VAT; Offer validity: 4 weeks</t>
  </si>
  <si>
    <t>Attention: The risk is transferred to the buyer with the handover to the shipping company!</t>
  </si>
  <si>
    <t>The access route must be suitable and free for delivery by a forwarding company with a 40-ton truck, and acceptance must be ensured.</t>
  </si>
  <si>
    <t>Otherwise, unloading at the curb is at the risk of the customer. The customer and the forwarding agent have to take care of the unloading.</t>
  </si>
  <si>
    <t>Vehicle prices are approximate prices that must be obtained precisely when an order is placed. We are free to adjust the price.</t>
  </si>
  <si>
    <t>Specified delivery dates are not fixed dates and apply to timely self-delivery and consistent order planning. component</t>
  </si>
  <si>
    <t>of the offer are our terms and conditions, which can be downloaded from our homepage at any time. The legal status is the seat of the company</t>
  </si>
  <si>
    <t>Accessories, the customer must contact the roofer performing the work directly.</t>
  </si>
  <si>
    <t>Surname:</t>
  </si>
  <si>
    <t>First name:</t>
  </si>
  <si>
    <t>Client:</t>
  </si>
  <si>
    <t>Auftragnehmer:</t>
  </si>
  <si>
    <t>Street:</t>
  </si>
  <si>
    <t>City:</t>
  </si>
  <si>
    <t>Postcode:</t>
  </si>
  <si>
    <t>Phone:</t>
  </si>
  <si>
    <t>Deutschland</t>
  </si>
  <si>
    <t>USA:</t>
  </si>
  <si>
    <t>SolteQ USA INC.</t>
  </si>
  <si>
    <t>Mobile:</t>
  </si>
  <si>
    <t>Bitte Variante auswählen:</t>
  </si>
  <si>
    <t>Please select variant:</t>
  </si>
  <si>
    <t>SolteQ-Systemziegel-Premium-Black-DS-Tegalit:</t>
  </si>
  <si>
    <t>SolteQ-Quad40-Premium-Black-Diagonal / Horizontal</t>
  </si>
  <si>
    <t xml:space="preserve">Berücksichtigen Sie auch,dass auch die aktive Fläche passive Elemente für die Randbereiche enthält. Ansonsten kann die gewünschte </t>
  </si>
  <si>
    <t>WICHTIG: Berücksichtigen Sie bitte die für Solar geeignete Fläche, wenn Sie die gewünschte Leistung angeben !</t>
  </si>
  <si>
    <t>Das SolteQ-Solardach ist unter'm Strich sogar günstiger !</t>
  </si>
  <si>
    <t>The bottom line is that the SolteQ solar roof is even cheaper!</t>
  </si>
  <si>
    <t xml:space="preserve">Dadurch sparen wir kostenintensive Fahrerei von Verkäufern und Provisionen. Diesen Vorteil können wir an Sie mit </t>
  </si>
  <si>
    <t>diesem Aktionsangebot weiterleiten.</t>
  </si>
  <si>
    <t>*) Dies ist keine steuerliche Beratung. Bitte konsultieren Sie hierzu Ihren Steuerberater.</t>
  </si>
  <si>
    <t>*) This is not tax advice. Please consult on this your tax advisor.</t>
  </si>
  <si>
    <t>This saves us costly driving from sellers and commissions. We can share this advantage with you</t>
  </si>
  <si>
    <t>forward this special offer.</t>
  </si>
  <si>
    <t>Passive area with concrete or clay tiles:</t>
  </si>
  <si>
    <t>Bitte Variante wählen</t>
  </si>
  <si>
    <t>Please select variant</t>
  </si>
  <si>
    <t>NUR 1x wählen!</t>
  </si>
  <si>
    <t>ONLY choose 1x!</t>
  </si>
  <si>
    <t>I hereby order my new SolteQ solar roof, according to the calculation on page 1</t>
  </si>
  <si>
    <t>SolteQ-Interlocking-Tiles-Premium-Black-Doublesize:</t>
  </si>
  <si>
    <t>SolteQ-Quad40-Premium-Black-Diagonal / Horizontal:</t>
  </si>
  <si>
    <t>Date:</t>
  </si>
  <si>
    <t>total price</t>
  </si>
  <si>
    <t>The final performance value can vary depending on the local conditions!</t>
  </si>
  <si>
    <t>The execution is carried out by one of our roofing partner specialist companies in your area. We are also happy to have your roofer yours</t>
  </si>
  <si>
    <t>Integrate trust, who can then take over the execution or integrate it into his existing order.</t>
  </si>
  <si>
    <t>He can also provide you with other trades, such as complete roof renovation, new windows and much more. to offer.</t>
  </si>
  <si>
    <t>IMPORTANT: Please consider the area suitable for solar when specifying the required output!</t>
  </si>
  <si>
    <t>Also take into account that the active surface also contains passive elements for the edge areas. Otherwise the desired</t>
  </si>
  <si>
    <t>Delivery:</t>
  </si>
  <si>
    <t>Payment:</t>
  </si>
  <si>
    <t>Surname, first name - BLOCK LETTERS</t>
  </si>
  <si>
    <t>Sign</t>
  </si>
  <si>
    <t>I have read, understood and accepted the general terms and conditions of SolteQ Solar GmbH.</t>
  </si>
  <si>
    <t>I am aware that the general terms and conditions of SolteQSolar GmbH are also on the homepage</t>
  </si>
  <si>
    <t>German law applies. The following 3 pages are also part of this.</t>
  </si>
  <si>
    <t>System performance with SLV</t>
  </si>
  <si>
    <t>I hereby order solar tiles and inverters according to the above information as a kit</t>
  </si>
  <si>
    <t>Page 1</t>
  </si>
  <si>
    <t>Page 2</t>
  </si>
  <si>
    <t>Page 3</t>
  </si>
  <si>
    <t>Page 4</t>
  </si>
  <si>
    <t xml:space="preserve">www.DasSolardach.eu can be downloaded and read. </t>
  </si>
  <si>
    <t>You are buying from the german company SolteQ Solar GmbH.</t>
  </si>
  <si>
    <t>Widerrufsbelehrung - Only for Germany</t>
  </si>
  <si>
    <t xml:space="preserve">• Offer applies from (excl.) Finished and correctly installed counter battens / supporting battens and according to our specifications from </t>
  </si>
  <si>
    <t xml:space="preserve"> the manual Sub-roof with waterproof sub-roof, without obstacles, in accordance with the system manual and list of services.</t>
  </si>
  <si>
    <t xml:space="preserve">• The counter battens and supporting battens are to be provided on site by the roofer according to the specifications in the product manual </t>
  </si>
  <si>
    <t xml:space="preserve"> or planning prior to the start of installation execute and complete. Waiting times are billed according to the hourly rate</t>
  </si>
  <si>
    <t>• The installation must be carried out according to the system manual</t>
  </si>
  <si>
    <t>If offer includes installation:</t>
  </si>
  <si>
    <t>• Cable ducts and cable ducts must be carried out on site before the start of installation</t>
  </si>
  <si>
    <t>• The use of technicians only includes instruction of the roofer performing the installation, no installation work.</t>
  </si>
  <si>
    <t>The price is valid for Germany, for other countries the price is without installation as a pure kit.</t>
  </si>
  <si>
    <t>in Germany. SolteQ only supplies the material and is only liable for the product. In the event of complaints regarding the installation and</t>
  </si>
  <si>
    <t>• The construction site is to be carried out on site before the start of installation. A crane or furniture lift must be provided on site.</t>
  </si>
  <si>
    <t xml:space="preserve">Performance values ​​are guidelines. The final system performance results after the installation has been completed. The specified  </t>
  </si>
  <si>
    <t xml:space="preserve">performance is a performance value taking into account the improved weakness effectiveness and is approx. 20% higher than the </t>
  </si>
  <si>
    <t>D:</t>
  </si>
  <si>
    <t>$</t>
  </si>
  <si>
    <t>Pls enter your local sales tax</t>
  </si>
  <si>
    <t>Sales Tax:</t>
  </si>
  <si>
    <t xml:space="preserve">Value: </t>
  </si>
  <si>
    <t>Bitte wählen</t>
  </si>
  <si>
    <t>Please choose</t>
  </si>
  <si>
    <t>Bestellung</t>
  </si>
  <si>
    <t>Purchase order</t>
  </si>
  <si>
    <t>50% when placing the order + 50% when ready to deliver</t>
  </si>
  <si>
    <t>English:</t>
  </si>
  <si>
    <t>French:</t>
  </si>
  <si>
    <t>Spanish $:</t>
  </si>
  <si>
    <t>Spanish €:</t>
  </si>
  <si>
    <t>Kit:</t>
  </si>
  <si>
    <t>Turn key:</t>
  </si>
  <si>
    <t>USA</t>
  </si>
  <si>
    <t>ft²</t>
  </si>
  <si>
    <t>$ / ft²</t>
  </si>
  <si>
    <t>$ / kWp</t>
  </si>
  <si>
    <t>Gewünschte Leistung nicht möglich</t>
  </si>
  <si>
    <t>Desired performance not possible</t>
  </si>
  <si>
    <t>Desired performance:</t>
  </si>
  <si>
    <t>Roof costs per m² (incl. old roof removal, new clay tiles)</t>
  </si>
  <si>
    <t>ACTIVE</t>
  </si>
  <si>
    <t>PASSIVE-Q</t>
  </si>
  <si>
    <t>PASSIVE-SZ</t>
  </si>
  <si>
    <t>Auswahl:</t>
  </si>
  <si>
    <t>Tel: 05933/ 92 48-104</t>
  </si>
  <si>
    <t>Tel: 05933/ 92 48-106</t>
  </si>
  <si>
    <t>Tel: 05933/ 92 48-107</t>
  </si>
  <si>
    <t>Tel: 05933/ 92 48-108</t>
  </si>
  <si>
    <t>www.SOLTEQ.eu + www.DasSolardach.eu</t>
  </si>
  <si>
    <t>www.SOLTEQ.us  + www.niceSOLARROOFS.com</t>
  </si>
  <si>
    <t>phone: (+1) 239 230 2880</t>
  </si>
  <si>
    <t>email: info@solteq.us</t>
  </si>
  <si>
    <t>4430 Orchid BLVD STE 202</t>
  </si>
  <si>
    <t>Cape Coral FL, FLORIDA 33904</t>
  </si>
  <si>
    <t>SolteQ-Quad54-Premium-Black-Horizontal:</t>
  </si>
  <si>
    <t>No Tax on PV</t>
  </si>
  <si>
    <t>TIP: Sie bekommen möglicherweise eine noch höhere MwSt.-Rückerstattung über das gesamte Dach (!)</t>
  </si>
  <si>
    <t xml:space="preserve">Die Ausführung erfolgt durch einen unserer Dachdecker-Partner-Fachbetrieb in Ihrer Nähe. Gerne können wir auch Ihren Dachdecker  </t>
  </si>
  <si>
    <t>Ihres Vertrauens einbinden, der dann die Ausführung übernehmen, bzw. in seinen vorhandenen Auftrag einbinden kann.</t>
  </si>
  <si>
    <t xml:space="preserve">Leistungswerte sind Richtwerte. Endgültige Anlagenleistung ergibt sich nach Abschluss der Montage. Die angegebene Leistung ist ein </t>
  </si>
  <si>
    <t>Leistungswert unter Berücksichtigung der verbesserten Schwachlich-Effektivität und ist ca. 20% höher, als der reine Zellenwert.</t>
  </si>
  <si>
    <t xml:space="preserve">  Dachdecker oder Spengler mittels Aluminiumblechen (beschichtet in der entsprechenden Farbe) erbracht werden ! Vorgabe: Material</t>
  </si>
  <si>
    <t>aus Aluminium, wettergeschützt beschichtet im entspr. Schindel-Farbton. Diese sind nicht im vorliegenden Leistungsumfang enthalten.</t>
  </si>
  <si>
    <t>• Von SolteQ oder vom Kunden erstellte Fotos, Videos des BV sind Eigentum von SolteQ und dürfen frei verwendet werden.</t>
  </si>
  <si>
    <t>Please fax to +49 (0)5933 - 92 48 29 or vertrieb@solteq.eu</t>
  </si>
  <si>
    <t>Battens, plywood, edge covering and everything else that is needed.</t>
  </si>
  <si>
    <t>ca. 6-8 weeks after receipt of payment</t>
  </si>
  <si>
    <t>Installed capacity of the cells: ca.</t>
  </si>
  <si>
    <t>Mon toit solaire SOLTEQ - fait depuis des générations</t>
  </si>
  <si>
    <t>Une toiture solaire SolteQ pour le prix d'une couverture de toiture normale</t>
  </si>
  <si>
    <t>du couvreur + système PV</t>
  </si>
  <si>
    <t xml:space="preserve">  - Comparaison seule toiture en brique sans sous-toiture et liteaux -</t>
  </si>
  <si>
    <t>Toit standard + PV sur le toit</t>
  </si>
  <si>
    <t>Surface totale du toit :</t>
  </si>
  <si>
    <t>Coûts de toiture par m² (y compris enlèvement de l'ancienne toiture, nouvelles tuiles en terre cuite)</t>
  </si>
  <si>
    <t>Prix ​​PV standard, clé en main :</t>
  </si>
  <si>
    <t>Performances souhaitées :</t>
  </si>
  <si>
    <t>Le total:</t>
  </si>
  <si>
    <t>taxe sur la valeur ajoutée</t>
  </si>
  <si>
    <t>TVA toit</t>
  </si>
  <si>
    <t>TVA Système PV</t>
  </si>
  <si>
    <t>Remboursement de TVA possible *</t>
  </si>
  <si>
    <t>Coûts totaux:</t>
  </si>
  <si>
    <t>Le toit solaire SolteQ :</t>
  </si>
  <si>
    <t>Veuillez sélectionner une variante :</t>
  </si>
  <si>
    <t>SolteQ-Interlocking-Tuiles-Premium-Black-Doublesize:</t>
  </si>
  <si>
    <t>SolteQ-Quad54-Premium-Noir-Horizontal :</t>
  </si>
  <si>
    <t>Surface de tuile solaire par kWc (y compris SLV) :</t>
  </si>
  <si>
    <t>Surface passive Braas-Tegalit :</t>
  </si>
  <si>
    <t>Zone active prix client final (clé en main) :</t>
  </si>
  <si>
    <t>Zone passive prix client final (clé en main) :</t>
  </si>
  <si>
    <t>moins cher !</t>
  </si>
  <si>
    <t>Veuillez entrer</t>
  </si>
  <si>
    <t>Différence:</t>
  </si>
  <si>
    <t>En fin de compte, le toit solaire SolteQ est encore moins cher !</t>
  </si>
  <si>
    <t>Mi techo solar SOLTEQ: hecho para generaciones</t>
  </si>
  <si>
    <t>Un techo solar SolteQ por el precio de un techo normal</t>
  </si>
  <si>
    <t>del techador + sistema fotovoltaico</t>
  </si>
  <si>
    <t xml:space="preserve">  - Comparación solo techos de ladrillo sin subtecho y listones -</t>
  </si>
  <si>
    <t>Techo estándar + fotovoltaico en el techo</t>
  </si>
  <si>
    <t>Área total del techo:</t>
  </si>
  <si>
    <t>Costes del techo por m² (incluido el retiro del techo viejo, tejas de arcilla nuevas)</t>
  </si>
  <si>
    <t>Precio PV estándar, llave en mano:</t>
  </si>
  <si>
    <t>Desempeño deseado:</t>
  </si>
  <si>
    <t>impuesto al valor agregado</t>
  </si>
  <si>
    <t>Techo de IVA</t>
  </si>
  <si>
    <t>Sistema fotovoltaico con IVA</t>
  </si>
  <si>
    <t>Posible devolución del IVA *</t>
  </si>
  <si>
    <t>Costos totales:</t>
  </si>
  <si>
    <t>El techo solar SolteQ:</t>
  </si>
  <si>
    <t>Seleccione la variante:</t>
  </si>
  <si>
    <t>SolteQ-Quad40-Premium-Negro-Diagonal / Horizontal:</t>
  </si>
  <si>
    <t>SolteQ-Quad54-Premium-Negro-Horizontal:</t>
  </si>
  <si>
    <t>Área de loseta solar por kWp (incluido SLV):</t>
  </si>
  <si>
    <t>Superficie pasiva Braas-Tegalit:</t>
  </si>
  <si>
    <t>Área activa precio cliente final (llave en mano):</t>
  </si>
  <si>
    <t>Zona pasiva precio cliente final (llave en mano):</t>
  </si>
  <si>
    <t>más económico !</t>
  </si>
  <si>
    <t>◄ Por favor ingrese</t>
  </si>
  <si>
    <t>Diferencia:</t>
  </si>
  <si>
    <t>¡La conclusión es que el techo solar SolteQ es incluso más barato!</t>
  </si>
  <si>
    <t>My SOLTEQ Solar Roof - создан для поколений</t>
  </si>
  <si>
    <t>Солнечная крыша SolteQ по цене обычного кровельного покрытия</t>
  </si>
  <si>
    <t>от кровельщика + фотоэлектрическая система</t>
  </si>
  <si>
    <t xml:space="preserve">  - Сравнение только кирпичной кровли без подкровельной обрешетки и обрешетки -</t>
  </si>
  <si>
    <t>Стандартная крыша + фотоэлектрическая панель на крыше</t>
  </si>
  <si>
    <t>Общая площадь крыши:</t>
  </si>
  <si>
    <t>Стоимость кровли за м² (включая демонтаж старой крыши, новую глиняную черепицу)</t>
  </si>
  <si>
    <t>Стандартная цена фотоэлектрических панелей под ключ:</t>
  </si>
  <si>
    <t>Желаемая производительность:</t>
  </si>
  <si>
    <t>Общее:</t>
  </si>
  <si>
    <t>налог на добавленную стоимость</t>
  </si>
  <si>
    <t>НДС крыша</t>
  </si>
  <si>
    <t>НДС PV система</t>
  </si>
  <si>
    <t>Возможен возврат НДС *</t>
  </si>
  <si>
    <t>Суммарные затраты:</t>
  </si>
  <si>
    <t>Солнечная крыша SolteQ:</t>
  </si>
  <si>
    <t>Выберите вариант:</t>
  </si>
  <si>
    <t>SolteQ-Quad40-Premium-Black-Диагональ / По горизонтали:</t>
  </si>
  <si>
    <t>SolteQ-Quad54-Premium-Черный-Горизонтальный:</t>
  </si>
  <si>
    <t>Площадь солнечной плитки на кВтп (включая SLV):</t>
  </si>
  <si>
    <t>Пассивная поверхность Браас-Тегалит:</t>
  </si>
  <si>
    <t>Конечная цена активной зоны (под ключ):</t>
  </si>
  <si>
    <t>Цена пассивной зоны для конечных потребителей (под ключ):</t>
  </si>
  <si>
    <t>более дешевый !</t>
  </si>
  <si>
    <t>◄ Пожалуйста, введите</t>
  </si>
  <si>
    <t>Разница:</t>
  </si>
  <si>
    <t>Суть в том, что солнечная крыша SolteQ еще дешевле!</t>
  </si>
  <si>
    <t>Мы будем рады подготовить полный расчет всей кровли, включая новую изоляцию,</t>
  </si>
  <si>
    <t>Рейки, фанера, кромка и все остальное, что нужно.</t>
  </si>
  <si>
    <t>СОВЕТ: Тогда вы можете получить еще больший возврат НДС за всю крышу (!)</t>
  </si>
  <si>
    <t>За основу будет взят заказ на основное кровельное покрытие.</t>
  </si>
  <si>
    <t>Примечание: это предложение действительно только в том случае, если вы делаете заказ, используя эту форму.</t>
  </si>
  <si>
    <t>Сравнительные цифры являются лишь примерами.</t>
  </si>
  <si>
    <t>*) Это не налоговая консультация. Проконсультируйтесь по этому поводу со своим налоговым консультантом.</t>
  </si>
  <si>
    <t xml:space="preserve">  «SLV» = преимущество при слабом освещении, не может быть гарантировано, + прибл. На 20% больше выхода, чем у чистого элемента</t>
  </si>
  <si>
    <t>Предложение включает в себя следующие позиции и спецификации, если иное не указано выше:</t>
  </si>
  <si>
    <t>• Предложение распространяется на (кроме) готовых и правильно установленных контр обрешеток / поддерживающих обрешеток и в соответствии с нашими спецификациями от</t>
  </si>
  <si>
    <t xml:space="preserve"> ручная подкрыша с водонепроницаемой подкрышей, без препятствий, в соответствии с системным руководством и перечнем услуг.</t>
  </si>
  <si>
    <t xml:space="preserve">  Дополнительные работы могут быть предложены отдельно.</t>
  </si>
  <si>
    <t>• Установка должна выполняться в соответствии с системным руководством.</t>
  </si>
  <si>
    <t>• Бесплатный автоматический выключатель (10 или 16 А) для системы аварийного отключения должен быть доступен на месте и готов к работе.</t>
  </si>
  <si>
    <t>• Включая планирование компоновки в соответствии с существующими планами или размерами. Если окончательные размеры и количество должны отличаться,</t>
  </si>
  <si>
    <t xml:space="preserve">  за дополнительные материалы и усилия будет выставлен счет.</t>
  </si>
  <si>
    <t>• Гарантия на продукцию 5 лет, по запросу гарантия может быть увеличена до 20 лет.</t>
  </si>
  <si>
    <t>• 40-летняя гарантия производительности при 80% установленной мощности.</t>
  </si>
  <si>
    <t>• Сертификат завода</t>
  </si>
  <si>
    <t>• Документация и чертежи (будут переданы после завершения и окончательного счета)</t>
  </si>
  <si>
    <t>• Контррешетки и поддерживающие планки должны быть предоставлены кровельщиком на месте в соответствии со спецификациями в руководстве по продукту.</t>
  </si>
  <si>
    <t xml:space="preserve"> или планирование до начала установки выполнить и завершить. Время ожидания оплачивается согласно почасовой ставке.</t>
  </si>
  <si>
    <t>• ВНИМАНИЕ: кромка и накладки (кромка / конек / карниз, окна, слуховые окна, другие проемы) должны быть предоставлены кем-то на месте.</t>
  </si>
  <si>
    <t xml:space="preserve">  Кровельщики или сантехник обеспечиваются алюминиевыми листами (окрашенными в соответствующий цвет)! По умолчанию: материал выключен</t>
  </si>
  <si>
    <t xml:space="preserve"> Алюминий с атмосферостойким покрытием соответствующего цвета черепицы. Они не входят в настоящий объем услуг.</t>
  </si>
  <si>
    <t>• Область «Тип А» также содержит пассивные элементы. Окончательная производительность системы является результатом планирования. Указанный</t>
  </si>
  <si>
    <t xml:space="preserve">  Значения производительности - это максимально возможные и оценочные значения. Нет права на получение точных перечисленных значений.</t>
  </si>
  <si>
    <t>• Утилизация упаковочного материала происходит на месте</t>
  </si>
  <si>
    <t>• Подключение инвертора к счетчику и сети должно выполняться местным электриком и не входит в комплект.</t>
  </si>
  <si>
    <t>Если предложение включает установку:</t>
  </si>
  <si>
    <t>• Доставка и установка кровельной черепицы на открытом пространстве.</t>
  </si>
  <si>
    <t>• Установка инвертора в подходящем месте в соответствующем здании или на нем.</t>
  </si>
  <si>
    <t>• Поставка и установка защитного отключения системы BFA.</t>
  </si>
  <si>
    <t>• Включая полное электрическое подключение к инвертору.</t>
  </si>
  <si>
    <t>• Строительная площадка должна быть проведена на месте до начала монтажа. На объекте должен быть установлен кран или мебельный подъемник.</t>
  </si>
  <si>
    <t>• Кабельные каналы и кабельные каналы должны быть проложены на месте до начала установки.</t>
  </si>
  <si>
    <t>• Боковые накладки, регулировка слуховых / оконных проемов и уплотнения создаются на месте.</t>
  </si>
  <si>
    <t>• Строка кабеля 6 мм²</t>
  </si>
  <si>
    <t>• С учетом длины кабеля до инвертора до 15 м, дополнительная длина будет пересчитана.</t>
  </si>
  <si>
    <t>• Прокладка кабеля свободная или в кабельных каналах из ПВХ (ок. 15x30 мм).</t>
  </si>
  <si>
    <t>• Ответственность за кровельные услуги несет кровельщик. В случае рекламации клиент должен связаться с ним напрямую.</t>
  </si>
  <si>
    <t>• В заказ не входят:</t>
  </si>
  <si>
    <t>• Строительные леса с лесами, дренаж, необходимые отверстия (например, вентиляция и т. Д.), Долбление</t>
  </si>
  <si>
    <t>• В случае старых крыш заказчик должен предоставить соответствующий контейнер и утилизацию.</t>
  </si>
  <si>
    <t>• Подключение к слуховым окнам, окнам, дымоходам, крышкам слухового окна и т. Д., А также другие дополнительные работы оплачиваются отдельно.</t>
  </si>
  <si>
    <t>• Электрическое подключение к сети общего пользования должно производиться отдельно местной специализированной компанией.</t>
  </si>
  <si>
    <t>Estaremos encantados de preparar un cálculo completo para todo el techo, incluido el nuevo aislamiento,</t>
  </si>
  <si>
    <t>Listones, madera contrachapada, revestimiento de cantos y todo lo que se necesite.</t>
  </si>
  <si>
    <t>SUGERENCIA: ¡Entonces puede obtener un reembolso del IVA aún más alto para todo el techo (!)</t>
  </si>
  <si>
    <t>La base sería un pedido para la cubierta básica del techo.</t>
  </si>
  <si>
    <t>Nota: Esta oferta solo es válida si realiza su pedido mediante este formulario.</t>
  </si>
  <si>
    <t>Las cifras comparativas son solo ejemplos.</t>
  </si>
  <si>
    <t>*) Este no es un consejo fiscal. Consulte al respecto a su asesor fiscal.</t>
  </si>
  <si>
    <t xml:space="preserve">  "SLV" = ventaja de poca luz, no se puede garantizar, + aprox. 20% más de salida que la salida de celda pura</t>
  </si>
  <si>
    <t>La oferta incluye los siguientes elementos y especificaciones, a menos que se indique lo contrario anteriormente:</t>
  </si>
  <si>
    <t>• La oferta se aplica a partir de (excl.) Contra listones / listones de soporte terminados y correctamente instalados y de acuerdo con nuestras especificaciones de</t>
  </si>
  <si>
    <t xml:space="preserve"> el Subtecho manual con subtecho impermeable, sin obstáculos, de acuerdo con el manual del sistema y lista de servicios.</t>
  </si>
  <si>
    <t xml:space="preserve">  Se puede ofrecer trabajo adicional por separado.</t>
  </si>
  <si>
    <t>• La instalación debe realizarse de acuerdo con el manual del sistema.</t>
  </si>
  <si>
    <t>• Un disyuntor automático gratuito (10 o 16 A) para el sistema de apagado de seguridad debe estar disponible en el sitio y listo para funcionar.</t>
  </si>
  <si>
    <t>• Incluyendo la planificación de la distribución según planos o dimensiones existentes. Si las dimensiones y cantidades finales difieren,</t>
  </si>
  <si>
    <t xml:space="preserve">  Se facturará el material adicional y el esfuerzo adicional.</t>
  </si>
  <si>
    <t>• Garantía del producto de 5 años, bajo pedido, la garantía se puede extender a 20 años</t>
  </si>
  <si>
    <t>• Garantía de rendimiento de 40 años con el 80% de la capacidad instalada</t>
  </si>
  <si>
    <t>• Certificado de planta</t>
  </si>
  <si>
    <t>• Documentación y dibujos (se entregarán una vez finalizados y con la factura final)</t>
  </si>
  <si>
    <t>• El techador debe proporcionar los contra listones y los listones de soporte en el lugar de acuerdo con las especificaciones del manual del producto.</t>
  </si>
  <si>
    <t xml:space="preserve"> o planificación previa al inicio de la instalación ejecutar y completar. Los tiempos de espera se facturan según la tarifa por hora.</t>
  </si>
  <si>
    <t>• ATENCIÓN: El borde y las placas de cubierta (borde / cumbrera / aleros, ventanas, buhardillas, otras aberturas) deben ser provistas por alguien en el sitio.</t>
  </si>
  <si>
    <t xml:space="preserve">  ¡Los techadores o fontaneros se proporcionan mediante láminas de aluminio (revestidas en el color correspondiente)! Predeterminado: material desactivado</t>
  </si>
  <si>
    <t xml:space="preserve"> Aluminio, con revestimiento impermeable del color de la teja correspondiente. Estos no están incluidos en el alcance actual de los servicios.</t>
  </si>
  <si>
    <t>• El área "Tipo A" también contiene elementos pasivos. El rendimiento final del sistema resulta de la planificación. El especificado</t>
  </si>
  <si>
    <t xml:space="preserve">  Los valores de rendimiento son valores máximos posibles y estimados. No hay derecho a los valores exactos enumerados.</t>
  </si>
  <si>
    <t>• La eliminación del material de embalaje se realiza en el sitio.</t>
  </si>
  <si>
    <t>• La conexión del inversor al medidor y a la red debe realizarla el electricista local y no está incluida</t>
  </si>
  <si>
    <t>Si la oferta incluye la instalación:</t>
  </si>
  <si>
    <t>• Entrega e instalación de las tejas energéticas del techo en el espacio abierto</t>
  </si>
  <si>
    <t>• Instalación del inversor en una ubicación adecuada dentro o sobre el edificio correspondiente</t>
  </si>
  <si>
    <t>• Entrega e instalación del apagado de seguridad del sistema BFA</t>
  </si>
  <si>
    <t>• Incluye conexión eléctrica completa al inversor</t>
  </si>
  <si>
    <t>• El sitio de construcción debe llevarse a cabo en el sitio antes del inicio de la instalación. Se debe proporcionar una grúa o un elevador de muebles en el sitio.</t>
  </si>
  <si>
    <t>• Los conductos de cables y conductos de cables deben realizarse en el sitio antes del inicio de la instalación</t>
  </si>
  <si>
    <t>• Las cubiertas de los bordes, los ajustes de buhardillas / ventanas y los sellos se crean en el sitio</t>
  </si>
  <si>
    <t>• Cableado de cadena de 6 mm²</t>
  </si>
  <si>
    <t>• Incluyendo longitudes de cable de hasta 15 m hasta el inversor, se volverán a calcular las longitudes adicionales</t>
  </si>
  <si>
    <t>• El tendido de cables es libre o en canaletas de PVC (aprox. 15x30 mm)</t>
  </si>
  <si>
    <t>• La responsabilidad por los servicios de techado recae en el techador. En caso de reclamación, el cliente deberá ponerse en contacto con él directamente.</t>
  </si>
  <si>
    <t>• No incluido en el pedido:</t>
  </si>
  <si>
    <t>• Andamios con andamios, drenaje, aberturas necesarias (por ejemplo, ventilación, etc.), trabajos de cincelado.</t>
  </si>
  <si>
    <t>• En el caso de techos viejos, el cliente debe proporcionar el contenedor correspondiente y su eliminación.</t>
  </si>
  <si>
    <t>• Las conexiones a buhardillas, ventanas, chimeneas, mejillas de buhardillas, etc. y otros trabajos adicionales se facturarán por separado</t>
  </si>
  <si>
    <t>• La conexión eléctrica a la red pública debe ser realizada por separado por una empresa local especializada.</t>
  </si>
  <si>
    <t>Nous serions heureux de préparer un calcul complet pour l'ensemble du toit, y compris la nouvelle isolation,</t>
  </si>
  <si>
    <t>Lattes, contreplaqué, revêtement de bord et tout ce qui est nécessaire.</t>
  </si>
  <si>
    <t>ASTUCE : Vous pouvez alors obtenir un remboursement de TVA encore plus élevé pour l'ensemble du toit (!)</t>
  </si>
  <si>
    <t>La base serait une commande pour la couverture de base du toit.</t>
  </si>
  <si>
    <t>Attention : cette offre n'est valable que si vous commandez via ce formulaire.</t>
  </si>
  <si>
    <t>Les chiffres comparatifs ne sont que des exemples.</t>
  </si>
  <si>
    <t>*) Ceci n'est pas un conseil fiscal. Veuillez consulter à ce sujet votre conseiller fiscal.</t>
  </si>
  <si>
    <t xml:space="preserve">  "SLV" = avantage faible luminosité, non garanti, + env. 20% de sortie en plus que la sortie de cellule pure</t>
  </si>
  <si>
    <t>L'offre comprend les articles et spécifications suivants, sauf indication contraire ci-dessus :</t>
  </si>
  <si>
    <t>• L'offre s'applique à partir de (hors) Contre-lattes / lattes de support finies et correctement installées et selon nos spécifications à partir de</t>
  </si>
  <si>
    <t xml:space="preserve"> le sous-toit manuel avec sous-toit étanche, sans obstacles, conformément au manuel du système et à la liste des services.</t>
  </si>
  <si>
    <t xml:space="preserve">  Des travaux supplémentaires peuvent être proposés séparément.</t>
  </si>
  <si>
    <t>• L'installation doit être effectuée conformément au manuel du système</t>
  </si>
  <si>
    <t>• Un disjoncteur automatique gratuit (10 ou 16A) pour le système d'arrêt de sécurité doit être mis à disposition sur le site et prêt à fonctionner</t>
  </si>
  <si>
    <t>• Y compris l'aménagement selon plans ou dimensions existants. Si les dimensions et quantités finales doivent différer,</t>
  </si>
  <si>
    <t xml:space="preserve">  le matériel supplémentaire et les efforts supplémentaires seront facturés.</t>
  </si>
  <si>
    <t>• Garantie produit de 5 ans, sur demande, la garantie peut être étendue à 20 ans</t>
  </si>
  <si>
    <t>• Garantie de performance de 40 ans avec 80 % de la capacité installée</t>
  </si>
  <si>
    <t>• Certificat d'usine</t>
  </si>
  <si>
    <t>• Documentation et dessins (sera remis après achèvement et facture finale)</t>
  </si>
  <si>
    <t>• Les contre-lattes et contre-lattes de support sont à fournir sur place par le couvreur selon les spécifications du manuel du produit</t>
  </si>
  <si>
    <t xml:space="preserve"> ou la planification avant le début de l'installation, exécutez et terminez. Les temps d'attente sont facturés selon le tarif horaire</t>
  </si>
  <si>
    <t>• ATTENTION : La bordure et les plaques de recouvrement (bordure/faîtage/avant-toit, fenêtres, lucarnes, autres ouvertures) doivent être fournies par une personne sur place</t>
  </si>
  <si>
    <t xml:space="preserve">  Les couvreurs ou plombiers sont fournis au moyen de feuilles d'aluminium (enduites de la couleur correspondante) ! Par défaut : matériau désactivé</t>
  </si>
  <si>
    <t xml:space="preserve"> Aluminium, revêtement résistant aux intempéries dans la couleur de bardeau correspondante. Celles-ci ne sont pas incluses dans l'étendue actuelle des services.</t>
  </si>
  <si>
    <t>• La zone "Type A" contient également des éléments passifs. La performance finale du système résulte de la planification. Le spécifié</t>
  </si>
  <si>
    <t xml:space="preserve">  Les valeurs de performance sont des valeurs maximales possibles et estimées. Il n'y a aucun droit aux valeurs exactes indiquées.</t>
  </si>
  <si>
    <t>• L'élimination du matériel d'emballage a lieu sur place</t>
  </si>
  <si>
    <t>• Le raccordement de l'onduleur au compteur et au réseau doit être effectué par l'électricien local et n'est pas inclus</t>
  </si>
  <si>
    <t>Si l'offre comprend l'installation :</t>
  </si>
  <si>
    <t>• Livraison et installation des bardeaux de toiture énergétique sur l'espace ouvert</t>
  </si>
  <si>
    <t>• Installation de l'onduleur à un endroit approprié dans ou sur le bâtiment concerné</t>
  </si>
  <si>
    <t>• Livraison et installation de l'arrêt de sécurité du système BFA</t>
  </si>
  <si>
    <t>• Y compris la connexion électrique complète à l'onduleur</t>
  </si>
  <si>
    <t>• Le chantier est à réaliser sur place avant le début de l'installation. Une grue ou un monte-meubles doit être prévu sur place.</t>
  </si>
  <si>
    <t>• Les goulottes et goulottes doivent être réalisées sur site avant le début de l'installation</t>
  </si>
  <si>
    <t>• Les couvre-bordures, les ajustements de lucarne/fenêtre et les joints sont créés sur place</t>
  </si>
  <si>
    <t>• Câblage string 6mm²</t>
  </si>
  <si>
    <t>• Y compris les longueurs de câble jusqu'à 15 m jusqu'à l'onduleur, les longueurs supplémentaires seront recalculées</t>
  </si>
  <si>
    <t>• La pose des câbles est libre ou dans des goulottes PVC (env. 15x30mm)</t>
  </si>
  <si>
    <t>• La responsabilité des services de couverture incombe au couvreur. En cas de réclamation, le client doit le contacter directement.</t>
  </si>
  <si>
    <t>• Non inclus dans la commande :</t>
  </si>
  <si>
    <t>• Échafaudage avec échafaudage, drainage, ouvertures nécessaires (ex. ventilation, etc.), travaux de burinage</t>
  </si>
  <si>
    <t>• Dans le cas de toitures anciennes, un conteneur et une élimination correspondants doivent être fournis par le client</t>
  </si>
  <si>
    <t>• Les raccordements aux lucarnes, fenêtres, cheminées, joues de lucarne, etc. et autres travaux supplémentaires seront facturés séparément</t>
  </si>
  <si>
    <t>• Le raccordement électrique au réseau public doit être effectué séparément par une entreprise locale spécialisée</t>
  </si>
  <si>
    <t>• Ceci est une offre indicative. Les services et composants finalement installés résultent des conditions locales</t>
  </si>
  <si>
    <t xml:space="preserve">   pendant la planification ou après l'achèvement de l'installation. En cas d'écarts, un recalcul peut être effectué.</t>
  </si>
  <si>
    <t>• L'utilisation de techniciens ne comprend que l'instruction du couvreur effectuant l'installation, aucun travail d'installation.</t>
  </si>
  <si>
    <t>Droits à l'image :</t>
  </si>
  <si>
    <t>• Les photos, vidéos etc. de la BV créées par SolteQ ou par le client sont la propriété et la licence de SolteQ et peuvent être utilisées librement.</t>
  </si>
  <si>
    <t>Accord de référence</t>
  </si>
  <si>
    <t>• Le système peut être utilisé comme système de référence. Les visites se font sur rendez-vous.</t>
  </si>
  <si>
    <t>Bon de commande</t>
  </si>
  <si>
    <t>Tous les composants répertoriés font partie du toit énergétique SolteQ et garantissent un fonctionnement parfait</t>
  </si>
  <si>
    <t>obligatoire! L'offre est une offre indicative. En cas d'écarts, un recalcul peut être effectué.</t>
  </si>
  <si>
    <t>Sur demande : le package complet sans soucis</t>
  </si>
  <si>
    <t>Nous sommes heureux de vous proposer un "contrat d'entretien sans soucis", si vous le souhaitez, n'hésitez pas à nous le demander.</t>
  </si>
  <si>
    <t>Garantie Toiture énergétique SolteQ (extension à 20 ans possible : + 20% du montant total de la facture)</t>
  </si>
  <si>
    <t>La garantie s'applique exclusivement aux produits SolteQ. Dans le cas de marchandises commerciales, le fabricant doit être contacté directement, par ex. onduleurs, etc.</t>
  </si>
  <si>
    <t>les conditions de garantie du fabricant respectif s'appliquent. Les demandes de garantie sur l'exécution et l'étanchéité doivent être faites par la partie exécutante</t>
  </si>
  <si>
    <t>Diriger l'entreprise de toiture en tant que sous-entreprise directement. Remarque : Nous recommandons de recouvrir le toit d'un film imperméable et</t>
  </si>
  <si>
    <t>Laissez-le sous la pluie pendant 4 à 6 semaines sans bardeaux pour assurer une étanchéité à 100 %. La toiture solaire SolteQ est professionnelle</t>
  </si>
  <si>
    <t>Installation 100% étanche à la pluie. Le couvreur effectuant les travaux est responsable de l'étanchéité finale.</t>
  </si>
  <si>
    <t>Délai de livraison : env. 6-8 semaines à compter de la réception de la commande et du paiement et de la clarté et de la confirmation de la commande, en fonction de la conception et du BV</t>
  </si>
  <si>
    <t>Livraison : départ usine, plus frais de transport et d'emballage, sauf indication contraire, la date de livraison s'applique après le paiement intégral</t>
  </si>
  <si>
    <t>La livraison est gratuite en bordure de rue. Avec la confirmation ou le paiement ci-dessus, vous acceptez nos conditions générales.</t>
  </si>
  <si>
    <t>L'offre est sujette à changement et n'inclut pas la TVA ; Validité de l'offre : 4 semaines</t>
  </si>
  <si>
    <t>Le prix est valable pour l'Allemagne, pour les autres pays le prix est sans installation en pur kit.</t>
  </si>
  <si>
    <t>Attention : Le risque est transféré à l'acheteur avec la remise à la compagnie maritime !</t>
  </si>
  <si>
    <t>La voie d'accès doit être adaptée et gratuite pour une livraison par un transporteur avec un camion de 40 tonnes, et l'acceptation doit être assurée.</t>
  </si>
  <si>
    <t>Dans le cas contraire, le déchargement en bordure de rue est aux risques et périls du client. Le client et le transitaire doivent s'occuper du déchargement.</t>
  </si>
  <si>
    <t>Les prix des véhicules sont des prix approximatifs qui doivent être obtenus précisément lors de la commande. Nous sommes libres d'ajuster le prix.</t>
  </si>
  <si>
    <t>Les dates de livraison spécifiées ne sont pas des dates fixes et s'appliquent à une livraison en temps voulu et à une planification cohérente des commandes. composant</t>
  </si>
  <si>
    <t>de l'offre sont nos conditions générales, qui peuvent être téléchargées à partir de notre page d'accueil à tout moment. Le statut juridique est le siège de la société</t>
  </si>
  <si>
    <t>en Allemagne. SolteQ ne fournit que le matériel et n'est responsable que du produit. En cas de réclamation concernant l'installation et</t>
  </si>
  <si>
    <t>Accessoires, le client doit contacter directement le couvreur effectuant les travaux.</t>
  </si>
  <si>
    <t>Cette offre ne devient juridiquement valable que lorsque nous avons confirmé la commande par écrit.</t>
  </si>
  <si>
    <t>Seul le contenu de la confirmation de commande s'applique, pas cette offre. Veuillez vérifier cela attentivement.</t>
  </si>
  <si>
    <t>Prestataire:</t>
  </si>
  <si>
    <t>Nom de famille:</t>
  </si>
  <si>
    <t>Prénom:</t>
  </si>
  <si>
    <t>Rue:</t>
  </si>
  <si>
    <t>Code postal :</t>
  </si>
  <si>
    <t>Téléphoner:</t>
  </si>
  <si>
    <t>Ville:</t>
  </si>
  <si>
    <t>prix total</t>
  </si>
  <si>
    <t>Cela nous évite une conduite coûteuse des vendeurs et des commissions. Nous pouvons partager cet avantage avec vous</t>
  </si>
  <si>
    <t>transmettre cette offre spéciale.</t>
  </si>
  <si>
    <t>Zone passive avec des tuiles en béton ou en terre cuite :</t>
  </si>
  <si>
    <t>Veuillez sélectionner une variante</t>
  </si>
  <si>
    <t>Choisissez UNIQUEMENT 1x !</t>
  </si>
  <si>
    <t>Je commande par la présente ma nouvelle toiture solaire SolteQ, selon le calcul de la page 1</t>
  </si>
  <si>
    <t>• Это ориентировочное предложение. Окончательно установленные службы и компоненты являются результатом местных условий.</t>
  </si>
  <si>
    <t xml:space="preserve">   во время планирования или после завершения установки. В случае отклонений может быть произведен перерасчет.</t>
  </si>
  <si>
    <t>• Использование технических специалистов включает только инструктаж кровельщика, выполняющего установку, без монтажных работ.</t>
  </si>
  <si>
    <t>Права на изображение:</t>
  </si>
  <si>
    <t>• Фотографии, видео и т. Д. BV, созданные SolteQ или заказчиком, являются собственностью и лицензией SolteQ и могут использоваться свободно.</t>
  </si>
  <si>
    <t>Справочное соглашение</t>
  </si>
  <si>
    <t>• Система может использоваться как справочная. Посещение осуществляется по предварительной записи.</t>
  </si>
  <si>
    <t>Заказ на покупку</t>
  </si>
  <si>
    <t>Все перечисленные компоненты являются частью энергетической крыши SolteQ и обеспечивают безупречную работу.</t>
  </si>
  <si>
    <t>обязательный! Предложение является ориентировочным. В случае отклонений может быть произведен перерасчет.</t>
  </si>
  <si>
    <t>По запросу: комплексный беззаботный пакет</t>
  </si>
  <si>
    <t>Мы рады предложить вам «договор беззаботного обслуживания», если вы хотите, спрашивайте.</t>
  </si>
  <si>
    <t>Гарантия SolteQ energy roof (возможно продление до 20 лет: + 20% от общей суммы счета)</t>
  </si>
  <si>
    <t>Гарантия распространяется исключительно на продукцию SolteQ. В случае коммерческих товаров необходимо связаться напрямую с производителем, например инверторы и др.</t>
  </si>
  <si>
    <t>действуют гарантийные условия соответствующего производителя. Гарантийные претензии по исполнению и герметичности предъявляются исполнителем.</t>
  </si>
  <si>
    <t>Управлять кровельной компанией как дочерней компанией напрямую. Примечание: мы рекомендуем покрыть крышу водонепроницаемой пленкой и</t>
  </si>
  <si>
    <t>Оставьте его под дождем на 4-6 недель без черепицы, чтобы обеспечить 100% герметичность. Солнечная крыша SolteQ профессиональна</t>
  </si>
  <si>
    <t>Установка 100% защита от дождя. За окончательную водонепроницаемость отвечает кровельщик, выполняющий работы.</t>
  </si>
  <si>
    <t>Срок доставки: ок. 6-8 недель с момента получения заказа и оплаты, а также ясности и подтверждения заказа, в зависимости от дизайна и BV</t>
  </si>
  <si>
    <t>Поставка: франко-завод, плюс фрахт и упаковка, если не указано иное, срок поставки применяется после полной оплаты.</t>
  </si>
  <si>
    <t>Доставка бесплатная. С указанным выше подтверждением или оплатой вы принимаете наши общие положения и условия.</t>
  </si>
  <si>
    <t>Предложение может быть изменено и не включает НДС; Срок действия предложения: 4 недели</t>
  </si>
  <si>
    <t>Цена действительна для Германии, для других стран цена указана без установки в чистом виде.</t>
  </si>
  <si>
    <t>Внимание: риск переходит на покупателя при передаче в транспортную компанию!</t>
  </si>
  <si>
    <t>Подъездной путь должен быть подходящим и свободным для доставки транспортной компанией на 40-тонном грузовике, и должна быть обеспечена приемка.</t>
  </si>
  <si>
    <t>В противном случае заказчик несет ответственность за разгрузку у обочины. Заказчик и экспедитор должны позаботиться о разгрузке.</t>
  </si>
  <si>
    <t>Цены на автомобили - это приблизительные цены, которые необходимо получить точно при размещении заказа. Мы можем изменить цену.</t>
  </si>
  <si>
    <t>Указанные даты доставки не являются фиксированными и относятся к своевременной самовывозу и последовательному планированию заказа. составная часть</t>
  </si>
  <si>
    <t>предложения являются нашими условиями, которые можно загрузить с нашей домашней страницы в любое время. Юридический статус - местонахождение компании.</t>
  </si>
  <si>
    <t>в Германии. SolteQ поставляет только материалы и несет ответственность только за продукт. В случае претензий по установке и</t>
  </si>
  <si>
    <t>Принадлежности заказчик должен напрямую связаться с кровельщиком, выполняющим работы.</t>
  </si>
  <si>
    <t>Это предложение становится юридически действительным только после того, как мы подтвердим заказ в письменной форме.</t>
  </si>
  <si>
    <t>Применяется только содержание подтверждения заказа, но не это предложение. Пожалуйста, внимательно проверьте это.</t>
  </si>
  <si>
    <t>Дата:</t>
  </si>
  <si>
    <t>Подрядчик:</t>
  </si>
  <si>
    <t>Клиент:</t>
  </si>
  <si>
    <t>Фамилия:</t>
  </si>
  <si>
    <t>Имя:</t>
  </si>
  <si>
    <t>Улица:</t>
  </si>
  <si>
    <t>Почтовый индекс:</t>
  </si>
  <si>
    <t>Телефон:</t>
  </si>
  <si>
    <t>электронное письмо:</t>
  </si>
  <si>
    <t>Город:</t>
  </si>
  <si>
    <t>Мобильный:</t>
  </si>
  <si>
    <t>Итоговая цена</t>
  </si>
  <si>
    <t>Это избавляет нас от дорогостоящего вождения от продавцов и комиссионных. Мы можем поделиться с вами этим преимуществом</t>
  </si>
  <si>
    <t>пересылаем это специальное предложение.</t>
  </si>
  <si>
    <t>Пассивная зона с бетонной или глиняной плиткой:</t>
  </si>
  <si>
    <t>Выберите вариант</t>
  </si>
  <si>
    <t>ТОЛЬКО выберите 1x!</t>
  </si>
  <si>
    <t>Я заказываю свою новую солнечную крышу SolteQ в соответствии с расчетом на странице 1.</t>
  </si>
  <si>
    <t>Окончательное значение производительности может варьироваться в зависимости от местных условий!</t>
  </si>
  <si>
    <t>Выполнение выполняется одной из наших специализированных компаний-партнеров по кровельным работам в вашем регионе. Мы также рады, что ваш кровельщик станет вашим</t>
  </si>
  <si>
    <t>Интегрируйте доверие, которое затем может взять на себя исполнение или интегрировать его в свой существующий заказ.</t>
  </si>
  <si>
    <t>Он также может предоставить вам другие услуги, такие как полный ремонт крыши, новые окна и многое другое. предлагать.</t>
  </si>
  <si>
    <t>ВАЖНО: Пожалуйста, учитывайте площадь, подходящую для солнечной энергии, при указании требуемой мощности!</t>
  </si>
  <si>
    <t>Также учтите, что активная поверхность также содержит пассивные элементы для краевых областей. В противном случае желаемый</t>
  </si>
  <si>
    <t>Желаемая производительность невозможна</t>
  </si>
  <si>
    <t>Доставка:</t>
  </si>
  <si>
    <t>Оплата:</t>
  </si>
  <si>
    <t>Значения производительности являются ориентировочными. Окончательные результаты производительности системы после завершения установки. Указанный</t>
  </si>
  <si>
    <t>performance - это значение производительности с учетом улучшенной эффективности слабых мест и составляет прибл. На 20% выше, чем</t>
  </si>
  <si>
    <t>Вы покупаете у немецкой компании SolteQ Solar GmbH.</t>
  </si>
  <si>
    <t>Фамилия, имя - ПЕЧАТНЫМИ БУКВАМИ</t>
  </si>
  <si>
    <t>Знак</t>
  </si>
  <si>
    <t>Я прочитал, понял и принимаю общие положения и условия SolteQ Solar GmbH.</t>
  </si>
  <si>
    <t>Мне известно, что общие положения и условия SolteQSolar GmbH также находятся на домашней странице.</t>
  </si>
  <si>
    <t>www.DasSolardach.eu можно скачать и прочитать.</t>
  </si>
  <si>
    <t>Применяется немецкий закон. Следующие 3 страницы также являются частью этого.</t>
  </si>
  <si>
    <t>Пожалуйста, отправьте факс на +49 (0) 5933 - 92 48 29 или vertrieb@solteq.eu</t>
  </si>
  <si>
    <t>Производительность системы с SLV</t>
  </si>
  <si>
    <t>Установленная мощность ячеек: ок.</t>
  </si>
  <si>
    <t>Я заказываю солнечные панели и инверторы в соответствии с приведенной выше информацией в виде комплекта.</t>
  </si>
  <si>
    <t>Страница 1</t>
  </si>
  <si>
    <t>Страница 2</t>
  </si>
  <si>
    <t>Стр. 3</t>
  </si>
  <si>
    <t>Стр. 4</t>
  </si>
  <si>
    <t>Пожалуйста, введите местный налог с продаж</t>
  </si>
  <si>
    <t>Значение:</t>
  </si>
  <si>
    <t>Налог с продаж:</t>
  </si>
  <si>
    <t>Пожалуйста, выберите</t>
  </si>
  <si>
    <t>ок. 6-8 недель после поступления оплаты</t>
  </si>
  <si>
    <t>50% при оформлении заказа + 50% при готовности к доставке</t>
  </si>
  <si>
    <t>¡El valor de rendimiento final puede variar según las condiciones locales!</t>
  </si>
  <si>
    <t>La ejecución la lleva a cabo una de nuestras empresas asociadas especializadas en techado en su área. También estamos felices de que su techador sea suyo</t>
  </si>
  <si>
    <t>Integra la confianza, que luego puede hacerse cargo de la ejecución o integrarla en su orden existente.</t>
  </si>
  <si>
    <t>También puede ofrecerle otros oficios, como renovación completa del techo, ventanas nuevas y mucho más. ofrecer.</t>
  </si>
  <si>
    <t>IMPORTANTE: ¡Considere el área adecuada para energía solar cuando especifique la salida requerida!</t>
  </si>
  <si>
    <t>También tenga en cuenta que la superficie activa también contiene elementos pasivos para las áreas del borde. De lo contrario, el deseado</t>
  </si>
  <si>
    <t>El rendimiento deseado no es posible</t>
  </si>
  <si>
    <t>Entrega:</t>
  </si>
  <si>
    <t>Pago:</t>
  </si>
  <si>
    <t>Los valores de rendimiento son pautas. El rendimiento final del sistema se obtiene una vez finalizada la instalación. El especificado</t>
  </si>
  <si>
    <t>el rendimiento es un valor de rendimiento que tiene en cuenta la eficacia mejorada de la debilidad y es de aprox. 20% más alto que el</t>
  </si>
  <si>
    <t>Está comprando a la empresa alemana SolteQ Solar GmbH.</t>
  </si>
  <si>
    <t>Apellido, nombre - LETRAS DE BLOQUE</t>
  </si>
  <si>
    <t>Firmar</t>
  </si>
  <si>
    <t>He leído, entendido y acepto los términos y condiciones generales de SolteQ Solar GmbH.</t>
  </si>
  <si>
    <t>Soy consciente de que los términos y condiciones generales de SolteQSolar GmbH también se encuentran en la página de inicio.</t>
  </si>
  <si>
    <t>www.DasSolardach.eu se puede descargar y leer.</t>
  </si>
  <si>
    <t>Se aplica la ley alemana. Las siguientes 3 páginas también forman parte de esto.</t>
  </si>
  <si>
    <t>Envíe un fax al +49 (0) 5933 - 92 48 29 o vertrieb@solteq.eu</t>
  </si>
  <si>
    <t>Rendimiento del sistema con SLV</t>
  </si>
  <si>
    <t>Capacidad instalada de las celdas: ca.</t>
  </si>
  <si>
    <t>Por la presente, solicito paneles solares e inversores de acuerdo con la información anterior como un kit</t>
  </si>
  <si>
    <t>Página 1</t>
  </si>
  <si>
    <t>Página 2</t>
  </si>
  <si>
    <t>Página 3</t>
  </si>
  <si>
    <t>Página 4</t>
  </si>
  <si>
    <t>Por favor ingrese su impuesto a las ventas local</t>
  </si>
  <si>
    <t>Valor:</t>
  </si>
  <si>
    <t>Impuesto de venta:</t>
  </si>
  <si>
    <t>Por favor elija</t>
  </si>
  <si>
    <t>California. 6-8 semanas después de recibir el pago</t>
  </si>
  <si>
    <t>50% al realizar el pedido + 50% cuando esté listo para entregar</t>
  </si>
  <si>
    <t>La valeur de performance finale peut varier en fonction des conditions locales !</t>
  </si>
  <si>
    <t>L'exécution est effectuée par l'une de nos entreprises partenaires spécialisées dans la toiture de votre région. Nous sommes également heureux d'avoir votre couvreur le vôtre</t>
  </si>
  <si>
    <t>Intégrer la confiance, qui peut alors prendre en charge l'exécution ou l'intégrer dans sa commande existante.</t>
  </si>
  <si>
    <t>Il peut également vous fournir d'autres corps de métier, tels que la rénovation complète de toiture, de nouvelles fenêtres et bien plus encore. offrir.</t>
  </si>
  <si>
    <t>IMPORTANT : Veuillez tenir compte de la zone appropriée pour l'énergie solaire lorsque vous spécifiez la puissance requise !</t>
  </si>
  <si>
    <t>Tenez également compte du fait que la surface active contient également des éléments passifs pour les zones de bord. Sinon le désiré</t>
  </si>
  <si>
    <t>Performances souhaitées impossibles</t>
  </si>
  <si>
    <t>Livraison:</t>
  </si>
  <si>
    <t>Paiement:</t>
  </si>
  <si>
    <t>Les valeurs de performance sont des lignes directrices. Les performances finales du système sont obtenues une fois l'installation terminée. Le spécifié</t>
  </si>
  <si>
    <t>la performance est une valeur de performance tenant compte de l'efficacité améliorée de la faiblesse et est d'env. 20% de plus que le</t>
  </si>
  <si>
    <t>Vous achetez auprès de la société allemande SolteQ Solar GmbH.</t>
  </si>
  <si>
    <t>Nom, prénom - LETTRES MAJUSCULES</t>
  </si>
  <si>
    <t>Signe</t>
  </si>
  <si>
    <t>J'ai lu, compris et accepté les conditions générales de SolteQ Solar GmbH.</t>
  </si>
  <si>
    <t>Je suis conscient que les conditions générales de SolteQSolar GmbH sont également sur la page d'accueil</t>
  </si>
  <si>
    <t>www.DasSolardach.eu peut être téléchargé et lu.</t>
  </si>
  <si>
    <t>La loi allemande s'applique. Les 3 pages suivantes en font également partie.</t>
  </si>
  <si>
    <t>Merci de faxer au +49 (0)5933 - 92 48 29 ou vertrieb@solteq.eu</t>
  </si>
  <si>
    <t>Performances du système avec SLV</t>
  </si>
  <si>
    <t>Capacité installée des cellules : env.</t>
  </si>
  <si>
    <t>Je commande par la présente des tuiles solaires et des onduleurs selon les informations ci-dessus sous forme de kit</t>
  </si>
  <si>
    <t>Veuillez entrer votre taxe de vente locale</t>
  </si>
  <si>
    <t>Valeur:</t>
  </si>
  <si>
    <t>Taxe de vente :</t>
  </si>
  <si>
    <t>Choisissez s'il vous plaît</t>
  </si>
  <si>
    <t>Californie. 6-8 semaines après réception du paiement</t>
  </si>
  <si>
    <t>50 % à la commande + 50 % au moment de la livraison</t>
  </si>
  <si>
    <t>Deutsch=1, English=2; USA=3, French=4, Spanish=5, Spanish(USA)=6; Russian=7</t>
  </si>
  <si>
    <t>Russian:</t>
  </si>
  <si>
    <t>Standard PV:</t>
  </si>
  <si>
    <t>PV standard:</t>
  </si>
  <si>
    <t>PV estándar:</t>
  </si>
  <si>
    <t>Стандартный PV:</t>
  </si>
  <si>
    <t>Standard-PV:</t>
  </si>
  <si>
    <t>Roof costs sum:</t>
  </si>
  <si>
    <t>Dachkosten Summe:</t>
  </si>
  <si>
    <t>Somme des coûts du toit:</t>
  </si>
  <si>
    <t>Suma de costos de techo:</t>
  </si>
  <si>
    <t>Сумма затрат на кровлю:</t>
  </si>
  <si>
    <t>Freight+Insurance:</t>
  </si>
  <si>
    <t>Fracht+Versicherung:</t>
  </si>
  <si>
    <t>Fret + assurance :</t>
  </si>
  <si>
    <t>Flete + seguro:</t>
  </si>
  <si>
    <t>Фрахт + страховка:</t>
  </si>
  <si>
    <t>Passive Fläche Quad40/54-Typ P:</t>
  </si>
  <si>
    <t>Passive area Quad40/54-Type-P:</t>
  </si>
  <si>
    <t>Zone passive Quad40/54-Type-P :</t>
  </si>
  <si>
    <t>Пассивная зона Quad40/54-Type-P:</t>
  </si>
  <si>
    <t>Stromspeicher</t>
  </si>
  <si>
    <t>Stromspeicher, gewünschte Leistung:</t>
  </si>
  <si>
    <t>kWh</t>
  </si>
  <si>
    <t>pcs.</t>
  </si>
  <si>
    <t>€ : $ =</t>
  </si>
  <si>
    <t>kWh (5/10/15/20/25/30/35/40)</t>
  </si>
  <si>
    <t>Power storage, desired performance:</t>
  </si>
  <si>
    <t>Stockage d'énergie, performances souhaitées :</t>
  </si>
  <si>
    <t>Almacenamiento de energía, rendimiento deseado:</t>
  </si>
  <si>
    <t>Накопитель энергии, желаемая производительность:</t>
  </si>
  <si>
    <t>Passive Fläche</t>
  </si>
  <si>
    <t>Пассивная поверхность</t>
  </si>
  <si>
    <t>Superficie pasiva</t>
  </si>
  <si>
    <t>Surface passive</t>
  </si>
  <si>
    <t>Passive area</t>
  </si>
  <si>
    <t>Leistung nicht erreicht werden. Stromspeicherpreise und Leistung können variieren.</t>
  </si>
  <si>
    <t>Производительность не может быть достигнута. Стоимость и производительность накопителей электроэнергии могут отличаться.</t>
  </si>
  <si>
    <t>No se puede lograr el rendimiento. Los precios y el rendimiento del almacenamiento de electricidad pueden variar.</t>
  </si>
  <si>
    <t>Les performances ne peuvent pas être atteintes. Les prix et les performances du stockage d'électricité peuvent varier.</t>
  </si>
  <si>
    <t>Performance cannot be achieved. Electricity storage prices and performance may vary.</t>
  </si>
  <si>
    <t>Alternativ:  Bausatz</t>
  </si>
  <si>
    <t>Alternatively: Kit</t>
  </si>
  <si>
    <t>Alternativement: Trousse</t>
  </si>
  <si>
    <t>Alternativamente: Equipo</t>
  </si>
  <si>
    <t>Альтернативно: Набор</t>
  </si>
  <si>
    <t>IBAN: DE90 2857 0024 0024 9995 01</t>
  </si>
  <si>
    <t xml:space="preserve">Das Dach wird extra für Sie, maßgeschneidert für Ihr Haus, hergestellt. </t>
  </si>
  <si>
    <t>Die Ausführung erfolgt durch einen unserer zertifizierten Dachdecker-Fachpartner-Betriebe in Ihrer Nähe.</t>
  </si>
  <si>
    <t>The roof is made especially for you, customer-made for your house.</t>
  </si>
  <si>
    <t xml:space="preserve"> The installation is carried out by one of our certified roofers Specialist partner companies in your area.</t>
  </si>
  <si>
    <t xml:space="preserve">Le toit est fait spécialement pour vous, sur mesure pour votre maison. </t>
  </si>
  <si>
    <t>L'installation est effectuée par un de nos couvreurs certifiés Entreprises partenaires spécialisées dans votre région.</t>
  </si>
  <si>
    <t xml:space="preserve">El techo está hecho especialmente para usted, hecho por el cliente para su casa. </t>
  </si>
  <si>
    <t>La instalación la realiza uno de nuestros techadores certificados. Empresas asociadas especializadas en su área.</t>
  </si>
  <si>
    <t xml:space="preserve">Крыша сделана специально для вас, на заказ для вашего дома. </t>
  </si>
  <si>
    <t>Монтаж выполняет один из наших сертифицированных кровельщиков.Специализированные партнерские компании в вашем регионе.</t>
  </si>
  <si>
    <t>Die genauen Versandkosten können erst nach Auftragseingang ermittelt werden.</t>
  </si>
  <si>
    <t>The exact shipping costs can only be determined after receipt of the order.</t>
  </si>
  <si>
    <t>Les frais d'expédition exacts ne peuvent être déterminés qu'après réception de la commande.</t>
  </si>
  <si>
    <t>Los costos de envío exactos solo se pueden determinar después de recibir el pedido.</t>
  </si>
  <si>
    <t>Точную стоимость доставки можно определить только после получения заказа.</t>
  </si>
  <si>
    <t>1980v102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</si>
</sst>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#,##0.0_ ;[Red]\-#,##0.0\ "/>
    <numFmt numFmtId="165" formatCode="0.0"/>
    <numFmt numFmtId="166" formatCode="#,##0.00\ &quot;€&quot;"/>
    <numFmt numFmtId="167" formatCode="0.0%"/>
    <numFmt numFmtId="168" formatCode="_-* #,##0.00\ &quot;DM&quot;_-;\-* #,##0.00\ &quot;DM&quot;_-;_-* &quot;-&quot;??\ &quot;DM&quot;_-;_-@_-"/>
    <numFmt numFmtId="169" formatCode="#,##0.00\ &quot;m²&quot;"/>
    <numFmt numFmtId="170" formatCode="##.0\ \k\W\p"/>
    <numFmt numFmtId="171" formatCode="#,##0.00\ &quot;lfm&quot;"/>
    <numFmt numFmtId="172" formatCode="#,##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9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 tint="0.249977111117893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 tint="0.24997711111789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i/>
      <sz val="10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11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theme="1" tint="0.249977111117893"/>
      <name val="Arial Black"/>
      <family val="2"/>
    </font>
    <font>
      <sz val="12"/>
      <color rgb="FF006600"/>
      <name val="Arial Black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color rgb="FF2B5B34"/>
      <name val="Arial Black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2"/>
      <color theme="9" tint="-0.249977111117893"/>
      <name val="Arial Black"/>
      <family val="2"/>
    </font>
    <font>
      <b/>
      <sz val="9"/>
      <color rgb="FFC00000"/>
      <name val="Arial"/>
      <family val="2"/>
    </font>
    <font>
      <b/>
      <sz val="20"/>
      <name val="Arial"/>
      <family val="2"/>
    </font>
    <font>
      <sz val="24"/>
      <color rgb="FFFF0000"/>
      <name val="Calibri"/>
      <family val="2"/>
      <scheme val="minor"/>
    </font>
    <font>
      <sz val="11"/>
      <color theme="0"/>
      <name val="Arial"/>
      <family val="2"/>
    </font>
    <font>
      <sz val="11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1" tint="0.249977111117893"/>
      <name val="Arial"/>
      <family val="2"/>
    </font>
    <font>
      <b/>
      <u/>
      <sz val="9"/>
      <color theme="1" tint="0.249977111117893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7">
    <xf numFmtId="0" fontId="0" fillId="0" borderId="0"/>
    <xf numFmtId="0" fontId="1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" fillId="2" borderId="2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12" fillId="0" borderId="0" xfId="10" applyFont="1" applyFill="1" applyBorder="1" applyAlignment="1" applyProtection="1">
      <alignment horizontal="left"/>
    </xf>
    <xf numFmtId="0" fontId="12" fillId="0" borderId="0" xfId="10" applyFont="1" applyBorder="1" applyAlignment="1" applyProtection="1">
      <alignment horizontal="left"/>
    </xf>
    <xf numFmtId="0" fontId="12" fillId="0" borderId="0" xfId="10" applyFont="1" applyBorder="1" applyAlignment="1" applyProtection="1">
      <alignment horizontal="center"/>
    </xf>
    <xf numFmtId="0" fontId="12" fillId="0" borderId="0" xfId="10" applyFont="1" applyFill="1" applyBorder="1" applyAlignment="1" applyProtection="1">
      <alignment horizontal="center"/>
    </xf>
    <xf numFmtId="0" fontId="12" fillId="0" borderId="0" xfId="10" applyFont="1" applyBorder="1" applyProtection="1"/>
    <xf numFmtId="4" fontId="12" fillId="0" borderId="0" xfId="10" applyNumberFormat="1" applyFont="1" applyAlignment="1" applyProtection="1">
      <alignment vertical="center"/>
    </xf>
    <xf numFmtId="0" fontId="14" fillId="0" borderId="0" xfId="10" applyFont="1" applyProtection="1"/>
    <xf numFmtId="0" fontId="14" fillId="0" borderId="0" xfId="10" applyFont="1" applyBorder="1" applyProtection="1"/>
    <xf numFmtId="0" fontId="12" fillId="0" borderId="0" xfId="10" applyFont="1" applyProtection="1"/>
    <xf numFmtId="0" fontId="16" fillId="0" borderId="0" xfId="10" applyFont="1" applyProtection="1"/>
    <xf numFmtId="0" fontId="17" fillId="0" borderId="0" xfId="10" applyFont="1" applyProtection="1"/>
    <xf numFmtId="0" fontId="17" fillId="0" borderId="0" xfId="10" applyFont="1" applyBorder="1" applyProtection="1"/>
    <xf numFmtId="0" fontId="17" fillId="0" borderId="0" xfId="10" applyFont="1" applyBorder="1" applyAlignment="1" applyProtection="1">
      <alignment horizontal="center"/>
    </xf>
    <xf numFmtId="4" fontId="17" fillId="0" borderId="0" xfId="10" applyNumberFormat="1" applyFont="1" applyAlignment="1" applyProtection="1">
      <alignment vertical="center"/>
    </xf>
    <xf numFmtId="0" fontId="16" fillId="0" borderId="0" xfId="10" applyFont="1" applyBorder="1" applyProtection="1"/>
    <xf numFmtId="0" fontId="17" fillId="0" borderId="0" xfId="10" applyFont="1" applyFill="1" applyBorder="1" applyAlignment="1" applyProtection="1">
      <alignment horizontal="left"/>
    </xf>
    <xf numFmtId="0" fontId="17" fillId="0" borderId="0" xfId="10" applyFont="1" applyAlignment="1" applyProtection="1">
      <alignment horizontal="right"/>
    </xf>
    <xf numFmtId="0" fontId="17" fillId="0" borderId="0" xfId="10" applyFont="1" applyBorder="1" applyAlignment="1" applyProtection="1">
      <alignment horizontal="left"/>
    </xf>
    <xf numFmtId="166" fontId="22" fillId="0" borderId="0" xfId="10" applyNumberFormat="1" applyFont="1" applyFill="1" applyBorder="1" applyProtection="1"/>
    <xf numFmtId="167" fontId="17" fillId="0" borderId="0" xfId="10" applyNumberFormat="1" applyFont="1" applyFill="1" applyBorder="1" applyAlignment="1" applyProtection="1">
      <alignment horizontal="right"/>
    </xf>
    <xf numFmtId="166" fontId="17" fillId="0" borderId="0" xfId="10" applyNumberFormat="1" applyFont="1" applyFill="1" applyBorder="1" applyAlignment="1" applyProtection="1">
      <alignment horizontal="right"/>
    </xf>
    <xf numFmtId="4" fontId="17" fillId="0" borderId="0" xfId="10" applyNumberFormat="1" applyFont="1" applyAlignment="1" applyProtection="1">
      <alignment horizontal="left"/>
    </xf>
    <xf numFmtId="0" fontId="22" fillId="0" borderId="0" xfId="10" applyFont="1" applyProtection="1"/>
    <xf numFmtId="1" fontId="17" fillId="0" borderId="0" xfId="10" applyNumberFormat="1" applyFont="1" applyBorder="1" applyAlignment="1" applyProtection="1">
      <alignment horizontal="right"/>
    </xf>
    <xf numFmtId="166" fontId="17" fillId="0" borderId="0" xfId="10" applyNumberFormat="1" applyFont="1" applyFill="1" applyBorder="1" applyProtection="1"/>
    <xf numFmtId="4" fontId="22" fillId="0" borderId="0" xfId="10" applyNumberFormat="1" applyFont="1" applyFill="1" applyBorder="1" applyAlignment="1" applyProtection="1">
      <alignment horizontal="right"/>
    </xf>
    <xf numFmtId="166" fontId="22" fillId="0" borderId="0" xfId="10" applyNumberFormat="1" applyFont="1" applyFill="1" applyBorder="1" applyAlignment="1" applyProtection="1">
      <alignment horizontal="right"/>
    </xf>
    <xf numFmtId="0" fontId="11" fillId="0" borderId="0" xfId="10" applyFont="1" applyFill="1" applyBorder="1" applyAlignment="1" applyProtection="1">
      <alignment horizontal="right"/>
    </xf>
    <xf numFmtId="4" fontId="11" fillId="0" borderId="0" xfId="10" applyNumberFormat="1" applyFont="1" applyFill="1" applyBorder="1" applyAlignment="1" applyProtection="1">
      <alignment horizontal="right"/>
    </xf>
    <xf numFmtId="166" fontId="11" fillId="0" borderId="0" xfId="10" applyNumberFormat="1" applyFont="1" applyFill="1" applyBorder="1" applyAlignment="1" applyProtection="1">
      <alignment horizontal="right"/>
    </xf>
    <xf numFmtId="3" fontId="7" fillId="3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left" vertical="center"/>
    </xf>
    <xf numFmtId="3" fontId="3" fillId="0" borderId="0" xfId="0" applyNumberFormat="1" applyFont="1" applyProtection="1"/>
    <xf numFmtId="3" fontId="38" fillId="5" borderId="0" xfId="0" applyNumberFormat="1" applyFont="1" applyFill="1" applyProtection="1"/>
    <xf numFmtId="3" fontId="39" fillId="5" borderId="0" xfId="0" applyNumberFormat="1" applyFont="1" applyFill="1" applyAlignment="1" applyProtection="1">
      <alignment horizontal="center" vertical="center"/>
    </xf>
    <xf numFmtId="3" fontId="39" fillId="5" borderId="0" xfId="0" applyNumberFormat="1" applyFont="1" applyFill="1" applyAlignment="1" applyProtection="1">
      <alignment horizontal="left" vertical="center"/>
    </xf>
    <xf numFmtId="3" fontId="39" fillId="5" borderId="0" xfId="0" applyNumberFormat="1" applyFont="1" applyFill="1" applyProtection="1"/>
    <xf numFmtId="3" fontId="2" fillId="0" borderId="0" xfId="0" applyNumberFormat="1" applyFont="1" applyProtection="1"/>
    <xf numFmtId="3" fontId="4" fillId="0" borderId="3" xfId="0" applyNumberFormat="1" applyFont="1" applyBorder="1" applyProtection="1"/>
    <xf numFmtId="3" fontId="7" fillId="0" borderId="4" xfId="0" applyNumberFormat="1" applyFont="1" applyBorder="1" applyAlignment="1" applyProtection="1">
      <alignment horizontal="center" vertical="center"/>
    </xf>
    <xf numFmtId="3" fontId="7" fillId="0" borderId="4" xfId="0" applyNumberFormat="1" applyFont="1" applyBorder="1" applyAlignment="1" applyProtection="1">
      <alignment horizontal="left" vertical="center"/>
    </xf>
    <xf numFmtId="3" fontId="7" fillId="0" borderId="4" xfId="0" applyNumberFormat="1" applyFont="1" applyBorder="1" applyProtection="1"/>
    <xf numFmtId="3" fontId="3" fillId="0" borderId="4" xfId="0" applyNumberFormat="1" applyFont="1" applyBorder="1" applyAlignment="1" applyProtection="1">
      <alignment horizontal="left" vertical="center"/>
    </xf>
    <xf numFmtId="3" fontId="3" fillId="0" borderId="12" xfId="0" applyNumberFormat="1" applyFont="1" applyBorder="1" applyProtection="1"/>
    <xf numFmtId="3" fontId="6" fillId="0" borderId="5" xfId="0" applyNumberFormat="1" applyFont="1" applyBorder="1" applyProtection="1"/>
    <xf numFmtId="3" fontId="7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left" vertical="center"/>
    </xf>
    <xf numFmtId="3" fontId="7" fillId="0" borderId="0" xfId="0" applyNumberFormat="1" applyFont="1" applyBorder="1" applyProtection="1"/>
    <xf numFmtId="3" fontId="3" fillId="0" borderId="0" xfId="0" applyNumberFormat="1" applyFont="1" applyBorder="1" applyAlignment="1" applyProtection="1">
      <alignment horizontal="left" vertical="center"/>
    </xf>
    <xf numFmtId="3" fontId="3" fillId="0" borderId="13" xfId="0" applyNumberFormat="1" applyFont="1" applyBorder="1" applyProtection="1"/>
    <xf numFmtId="3" fontId="7" fillId="0" borderId="5" xfId="0" applyNumberFormat="1" applyFont="1" applyBorder="1" applyProtection="1"/>
    <xf numFmtId="0" fontId="3" fillId="6" borderId="0" xfId="0" applyFont="1" applyFill="1" applyProtection="1"/>
    <xf numFmtId="0" fontId="0" fillId="6" borderId="0" xfId="0" applyFont="1" applyFill="1" applyProtection="1"/>
    <xf numFmtId="3" fontId="3" fillId="0" borderId="7" xfId="0" applyNumberFormat="1" applyFont="1" applyBorder="1" applyProtection="1"/>
    <xf numFmtId="3" fontId="3" fillId="0" borderId="6" xfId="0" applyNumberFormat="1" applyFont="1" applyBorder="1" applyProtection="1"/>
    <xf numFmtId="3" fontId="3" fillId="0" borderId="6" xfId="0" applyNumberFormat="1" applyFont="1" applyBorder="1" applyAlignment="1" applyProtection="1">
      <alignment horizontal="center" vertical="center"/>
    </xf>
    <xf numFmtId="3" fontId="3" fillId="0" borderId="6" xfId="0" applyNumberFormat="1" applyFont="1" applyBorder="1" applyAlignment="1" applyProtection="1">
      <alignment horizontal="left" vertical="center"/>
    </xf>
    <xf numFmtId="3" fontId="3" fillId="0" borderId="14" xfId="0" applyNumberFormat="1" applyFont="1" applyBorder="1" applyProtection="1"/>
    <xf numFmtId="3" fontId="3" fillId="0" borderId="0" xfId="0" applyNumberFormat="1" applyFont="1" applyBorder="1" applyProtection="1"/>
    <xf numFmtId="3" fontId="3" fillId="0" borderId="0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Protection="1"/>
    <xf numFmtId="3" fontId="3" fillId="0" borderId="4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Protection="1"/>
    <xf numFmtId="3" fontId="7" fillId="0" borderId="0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right" vertical="center"/>
    </xf>
    <xf numFmtId="3" fontId="5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Protection="1"/>
    <xf numFmtId="3" fontId="8" fillId="0" borderId="0" xfId="0" applyNumberFormat="1" applyFont="1" applyProtection="1"/>
    <xf numFmtId="0" fontId="22" fillId="0" borderId="0" xfId="2" applyFont="1" applyBorder="1" applyAlignment="1" applyProtection="1">
      <alignment horizontal="right" vertical="center"/>
    </xf>
    <xf numFmtId="0" fontId="13" fillId="0" borderId="0" xfId="10" applyFont="1" applyFill="1" applyBorder="1" applyProtection="1"/>
    <xf numFmtId="0" fontId="26" fillId="0" borderId="0" xfId="10" applyFont="1" applyFill="1" applyBorder="1" applyAlignment="1" applyProtection="1">
      <alignment horizontal="right"/>
    </xf>
    <xf numFmtId="4" fontId="27" fillId="0" borderId="0" xfId="10" applyNumberFormat="1" applyFont="1" applyFill="1" applyBorder="1" applyProtection="1"/>
    <xf numFmtId="0" fontId="12" fillId="0" borderId="0" xfId="10" applyFont="1" applyFill="1" applyBorder="1" applyProtection="1"/>
    <xf numFmtId="0" fontId="14" fillId="0" borderId="0" xfId="10" applyFill="1" applyBorder="1" applyProtection="1"/>
    <xf numFmtId="0" fontId="14" fillId="0" borderId="0" xfId="10" applyProtection="1"/>
    <xf numFmtId="0" fontId="12" fillId="0" borderId="0" xfId="10" applyFont="1" applyAlignment="1" applyProtection="1">
      <alignment horizontal="left"/>
    </xf>
    <xf numFmtId="0" fontId="12" fillId="0" borderId="0" xfId="10" applyFont="1" applyAlignment="1" applyProtection="1">
      <alignment horizontal="center"/>
    </xf>
    <xf numFmtId="0" fontId="17" fillId="0" borderId="0" xfId="10" applyFont="1" applyFill="1" applyBorder="1" applyAlignment="1" applyProtection="1">
      <alignment horizontal="right"/>
    </xf>
    <xf numFmtId="0" fontId="12" fillId="0" borderId="0" xfId="10" applyFont="1" applyBorder="1" applyAlignment="1" applyProtection="1">
      <alignment horizontal="right"/>
    </xf>
    <xf numFmtId="0" fontId="11" fillId="0" borderId="0" xfId="10" applyFont="1" applyFill="1" applyBorder="1" applyProtection="1"/>
    <xf numFmtId="0" fontId="14" fillId="0" borderId="0" xfId="10" applyFont="1" applyBorder="1" applyAlignment="1" applyProtection="1">
      <alignment horizontal="center"/>
    </xf>
    <xf numFmtId="4" fontId="14" fillId="0" borderId="0" xfId="10" applyNumberFormat="1" applyProtection="1"/>
    <xf numFmtId="0" fontId="26" fillId="0" borderId="0" xfId="10" applyFont="1" applyFill="1" applyBorder="1" applyAlignment="1" applyProtection="1">
      <alignment horizontal="left"/>
    </xf>
    <xf numFmtId="0" fontId="14" fillId="0" borderId="0" xfId="10" applyAlignment="1" applyProtection="1">
      <alignment horizontal="left"/>
    </xf>
    <xf numFmtId="0" fontId="17" fillId="0" borderId="0" xfId="10" applyNumberFormat="1" applyFont="1" applyFill="1" applyBorder="1" applyAlignment="1" applyProtection="1">
      <alignment horizontal="left"/>
    </xf>
    <xf numFmtId="0" fontId="12" fillId="0" borderId="0" xfId="10" applyNumberFormat="1" applyFont="1" applyFill="1" applyBorder="1" applyAlignment="1" applyProtection="1">
      <alignment horizontal="right"/>
    </xf>
    <xf numFmtId="0" fontId="12" fillId="0" borderId="6" xfId="10" applyFont="1" applyBorder="1" applyProtection="1"/>
    <xf numFmtId="0" fontId="28" fillId="0" borderId="6" xfId="10" applyFont="1" applyBorder="1" applyProtection="1"/>
    <xf numFmtId="0" fontId="12" fillId="0" borderId="8" xfId="10" applyFont="1" applyBorder="1" applyProtection="1"/>
    <xf numFmtId="4" fontId="12" fillId="0" borderId="0" xfId="10" applyNumberFormat="1" applyFont="1" applyProtection="1"/>
    <xf numFmtId="0" fontId="29" fillId="0" borderId="0" xfId="10" applyFont="1" applyAlignment="1" applyProtection="1">
      <alignment vertical="center"/>
    </xf>
    <xf numFmtId="0" fontId="12" fillId="0" borderId="0" xfId="10" applyFont="1" applyFill="1" applyBorder="1" applyAlignment="1" applyProtection="1"/>
    <xf numFmtId="0" fontId="12" fillId="0" borderId="9" xfId="10" applyFont="1" applyBorder="1" applyProtection="1"/>
    <xf numFmtId="0" fontId="12" fillId="0" borderId="10" xfId="10" applyFont="1" applyBorder="1" applyAlignment="1" applyProtection="1">
      <alignment horizontal="center"/>
    </xf>
    <xf numFmtId="4" fontId="30" fillId="0" borderId="10" xfId="10" applyNumberFormat="1" applyFont="1" applyBorder="1" applyProtection="1"/>
    <xf numFmtId="0" fontId="30" fillId="0" borderId="10" xfId="10" applyFont="1" applyBorder="1" applyProtection="1"/>
    <xf numFmtId="0" fontId="30" fillId="0" borderId="10" xfId="10" applyFont="1" applyBorder="1" applyAlignment="1" applyProtection="1">
      <alignment horizontal="center"/>
    </xf>
    <xf numFmtId="0" fontId="11" fillId="0" borderId="10" xfId="10" applyFont="1" applyBorder="1" applyAlignment="1" applyProtection="1">
      <alignment horizontal="left"/>
    </xf>
    <xf numFmtId="0" fontId="11" fillId="0" borderId="10" xfId="10" applyFont="1" applyBorder="1" applyAlignment="1" applyProtection="1">
      <alignment horizontal="center"/>
    </xf>
    <xf numFmtId="14" fontId="12" fillId="0" borderId="10" xfId="10" applyNumberFormat="1" applyFont="1" applyBorder="1" applyAlignment="1" applyProtection="1">
      <alignment horizontal="right"/>
    </xf>
    <xf numFmtId="0" fontId="14" fillId="0" borderId="10" xfId="10" applyBorder="1" applyProtection="1"/>
    <xf numFmtId="0" fontId="11" fillId="0" borderId="11" xfId="10" applyFont="1" applyBorder="1" applyProtection="1"/>
    <xf numFmtId="0" fontId="22" fillId="0" borderId="11" xfId="10" applyFont="1" applyBorder="1" applyAlignment="1" applyProtection="1">
      <alignment horizontal="center"/>
    </xf>
    <xf numFmtId="4" fontId="22" fillId="0" borderId="11" xfId="10" applyNumberFormat="1" applyFont="1" applyBorder="1" applyAlignment="1" applyProtection="1">
      <alignment horizontal="left"/>
    </xf>
    <xf numFmtId="4" fontId="31" fillId="0" borderId="11" xfId="10" applyNumberFormat="1" applyFont="1" applyBorder="1" applyAlignment="1" applyProtection="1">
      <alignment horizontal="left" vertical="center"/>
    </xf>
    <xf numFmtId="0" fontId="22" fillId="0" borderId="11" xfId="10" applyFont="1" applyBorder="1" applyAlignment="1" applyProtection="1">
      <alignment horizontal="left"/>
    </xf>
    <xf numFmtId="0" fontId="16" fillId="0" borderId="11" xfId="10" applyFont="1" applyBorder="1" applyProtection="1"/>
    <xf numFmtId="0" fontId="14" fillId="0" borderId="0" xfId="10" applyFont="1" applyAlignment="1" applyProtection="1">
      <alignment vertical="center"/>
    </xf>
    <xf numFmtId="0" fontId="10" fillId="0" borderId="0" xfId="10" applyFont="1" applyAlignment="1" applyProtection="1">
      <alignment vertical="center"/>
    </xf>
    <xf numFmtId="4" fontId="10" fillId="0" borderId="0" xfId="10" applyNumberFormat="1" applyFont="1" applyAlignment="1" applyProtection="1">
      <alignment vertical="center"/>
    </xf>
    <xf numFmtId="0" fontId="12" fillId="0" borderId="0" xfId="10" applyFont="1" applyAlignment="1" applyProtection="1">
      <alignment vertical="center"/>
    </xf>
    <xf numFmtId="0" fontId="10" fillId="0" borderId="0" xfId="10" applyFont="1" applyAlignment="1" applyProtection="1">
      <alignment horizontal="center" vertical="center"/>
    </xf>
    <xf numFmtId="0" fontId="10" fillId="0" borderId="0" xfId="10" applyFont="1" applyFill="1" applyBorder="1" applyAlignment="1" applyProtection="1">
      <alignment vertical="center"/>
    </xf>
    <xf numFmtId="0" fontId="14" fillId="0" borderId="0" xfId="10" applyFont="1" applyFill="1" applyBorder="1" applyAlignment="1" applyProtection="1">
      <alignment vertical="center"/>
    </xf>
    <xf numFmtId="0" fontId="13" fillId="0" borderId="0" xfId="10" applyFont="1" applyAlignment="1" applyProtection="1">
      <alignment horizontal="center" vertical="center"/>
    </xf>
    <xf numFmtId="0" fontId="16" fillId="0" borderId="0" xfId="10" applyFont="1" applyAlignment="1" applyProtection="1">
      <alignment vertical="center"/>
    </xf>
    <xf numFmtId="0" fontId="17" fillId="0" borderId="0" xfId="10" applyFont="1" applyAlignment="1" applyProtection="1">
      <alignment vertical="center"/>
    </xf>
    <xf numFmtId="4" fontId="17" fillId="0" borderId="0" xfId="10" applyNumberFormat="1" applyFont="1" applyBorder="1" applyAlignment="1" applyProtection="1">
      <alignment vertical="center"/>
    </xf>
    <xf numFmtId="4" fontId="20" fillId="0" borderId="0" xfId="10" applyNumberFormat="1" applyFont="1" applyBorder="1" applyAlignment="1" applyProtection="1">
      <alignment horizontal="center"/>
    </xf>
    <xf numFmtId="0" fontId="32" fillId="0" borderId="0" xfId="10" applyFont="1" applyBorder="1" applyProtection="1"/>
    <xf numFmtId="0" fontId="22" fillId="0" borderId="0" xfId="10" applyFont="1" applyBorder="1" applyAlignment="1" applyProtection="1">
      <alignment horizontal="right"/>
    </xf>
    <xf numFmtId="0" fontId="22" fillId="0" borderId="0" xfId="10" applyFont="1" applyBorder="1" applyAlignment="1" applyProtection="1">
      <alignment horizontal="left"/>
    </xf>
    <xf numFmtId="4" fontId="17" fillId="0" borderId="0" xfId="10" applyNumberFormat="1" applyFont="1" applyProtection="1"/>
    <xf numFmtId="166" fontId="17" fillId="0" borderId="0" xfId="10" applyNumberFormat="1" applyFont="1" applyBorder="1" applyProtection="1"/>
    <xf numFmtId="167" fontId="17" fillId="0" borderId="0" xfId="10" applyNumberFormat="1" applyFont="1" applyFill="1" applyBorder="1" applyAlignment="1" applyProtection="1">
      <alignment horizontal="center"/>
    </xf>
    <xf numFmtId="0" fontId="10" fillId="0" borderId="0" xfId="10" applyFont="1" applyFill="1" applyBorder="1" applyAlignment="1" applyProtection="1">
      <alignment horizontal="left"/>
    </xf>
    <xf numFmtId="4" fontId="21" fillId="0" borderId="0" xfId="10" applyNumberFormat="1" applyFont="1" applyBorder="1" applyAlignment="1" applyProtection="1">
      <alignment horizontal="center"/>
    </xf>
    <xf numFmtId="0" fontId="10" fillId="0" borderId="3" xfId="10" applyFont="1" applyBorder="1" applyAlignment="1" applyProtection="1">
      <alignment vertical="center"/>
    </xf>
    <xf numFmtId="0" fontId="11" fillId="0" borderId="4" xfId="10" applyFont="1" applyBorder="1" applyAlignment="1" applyProtection="1">
      <alignment horizontal="left" vertical="center"/>
    </xf>
    <xf numFmtId="4" fontId="12" fillId="0" borderId="4" xfId="10" applyNumberFormat="1" applyFont="1" applyBorder="1" applyAlignment="1" applyProtection="1">
      <alignment vertical="center"/>
    </xf>
    <xf numFmtId="0" fontId="12" fillId="0" borderId="4" xfId="10" applyFont="1" applyBorder="1" applyAlignment="1" applyProtection="1">
      <alignment vertical="center"/>
    </xf>
    <xf numFmtId="0" fontId="14" fillId="0" borderId="12" xfId="10" applyBorder="1" applyAlignment="1" applyProtection="1">
      <alignment vertical="center"/>
    </xf>
    <xf numFmtId="0" fontId="14" fillId="0" borderId="0" xfId="10" applyAlignment="1" applyProtection="1">
      <alignment vertical="center"/>
    </xf>
    <xf numFmtId="0" fontId="10" fillId="0" borderId="5" xfId="10" applyFont="1" applyBorder="1" applyAlignment="1" applyProtection="1">
      <alignment vertical="center"/>
    </xf>
    <xf numFmtId="0" fontId="12" fillId="0" borderId="0" xfId="10" applyFont="1" applyBorder="1" applyAlignment="1" applyProtection="1">
      <alignment horizontal="left" vertical="center"/>
    </xf>
    <xf numFmtId="4" fontId="12" fillId="0" borderId="0" xfId="10" applyNumberFormat="1" applyFont="1" applyBorder="1" applyAlignment="1" applyProtection="1">
      <alignment vertical="center"/>
    </xf>
    <xf numFmtId="0" fontId="12" fillId="0" borderId="0" xfId="10" applyFont="1" applyBorder="1" applyAlignment="1" applyProtection="1">
      <alignment vertical="center"/>
    </xf>
    <xf numFmtId="0" fontId="12" fillId="0" borderId="0" xfId="10" applyFont="1" applyBorder="1" applyAlignment="1" applyProtection="1">
      <alignment horizontal="center" vertical="center"/>
    </xf>
    <xf numFmtId="0" fontId="14" fillId="0" borderId="13" xfId="10" applyBorder="1" applyAlignment="1" applyProtection="1">
      <alignment vertical="center"/>
    </xf>
    <xf numFmtId="4" fontId="12" fillId="0" borderId="0" xfId="10" applyNumberFormat="1" applyFont="1" applyBorder="1" applyAlignment="1" applyProtection="1">
      <alignment horizontal="center" vertical="center"/>
    </xf>
    <xf numFmtId="164" fontId="33" fillId="0" borderId="0" xfId="10" applyNumberFormat="1" applyFont="1" applyFill="1" applyBorder="1" applyAlignment="1" applyProtection="1">
      <alignment horizontal="center" vertical="center"/>
    </xf>
    <xf numFmtId="0" fontId="12" fillId="0" borderId="5" xfId="10" applyFont="1" applyBorder="1" applyProtection="1"/>
    <xf numFmtId="4" fontId="12" fillId="0" borderId="6" xfId="10" applyNumberFormat="1" applyFont="1" applyBorder="1" applyProtection="1"/>
    <xf numFmtId="0" fontId="14" fillId="0" borderId="13" xfId="10" applyBorder="1" applyProtection="1"/>
    <xf numFmtId="4" fontId="12" fillId="0" borderId="0" xfId="10" applyNumberFormat="1" applyFont="1" applyBorder="1" applyProtection="1"/>
    <xf numFmtId="0" fontId="12" fillId="0" borderId="7" xfId="10" applyFont="1" applyBorder="1" applyProtection="1"/>
    <xf numFmtId="0" fontId="11" fillId="0" borderId="8" xfId="10" applyFont="1" applyBorder="1" applyAlignment="1" applyProtection="1">
      <alignment horizontal="left"/>
    </xf>
    <xf numFmtId="4" fontId="11" fillId="0" borderId="8" xfId="10" applyNumberFormat="1" applyFont="1" applyBorder="1" applyProtection="1"/>
    <xf numFmtId="0" fontId="11" fillId="0" borderId="8" xfId="10" applyFont="1" applyBorder="1" applyProtection="1"/>
    <xf numFmtId="0" fontId="12" fillId="0" borderId="8" xfId="10" applyFont="1" applyBorder="1" applyAlignment="1" applyProtection="1">
      <alignment horizontal="center"/>
    </xf>
    <xf numFmtId="0" fontId="11" fillId="0" borderId="3" xfId="10" applyFont="1" applyBorder="1" applyProtection="1"/>
    <xf numFmtId="0" fontId="12" fillId="0" borderId="4" xfId="10" applyFont="1" applyBorder="1" applyAlignment="1" applyProtection="1">
      <alignment horizontal="center"/>
    </xf>
    <xf numFmtId="4" fontId="12" fillId="0" borderId="4" xfId="10" applyNumberFormat="1" applyFont="1" applyBorder="1" applyProtection="1"/>
    <xf numFmtId="0" fontId="12" fillId="0" borderId="4" xfId="10" applyFont="1" applyBorder="1" applyProtection="1"/>
    <xf numFmtId="0" fontId="12" fillId="0" borderId="4" xfId="10" applyFont="1" applyBorder="1" applyAlignment="1" applyProtection="1">
      <alignment horizontal="left"/>
    </xf>
    <xf numFmtId="0" fontId="14" fillId="0" borderId="12" xfId="10" applyBorder="1" applyProtection="1"/>
    <xf numFmtId="0" fontId="11" fillId="0" borderId="0" xfId="10" applyFont="1" applyBorder="1" applyAlignment="1" applyProtection="1">
      <alignment horizontal="left"/>
    </xf>
    <xf numFmtId="165" fontId="12" fillId="0" borderId="0" xfId="10" applyNumberFormat="1" applyFont="1" applyBorder="1" applyAlignment="1" applyProtection="1">
      <alignment horizontal="left"/>
    </xf>
    <xf numFmtId="0" fontId="12" fillId="0" borderId="5" xfId="10" applyFont="1" applyBorder="1" applyAlignment="1" applyProtection="1">
      <alignment vertical="top"/>
    </xf>
    <xf numFmtId="0" fontId="11" fillId="0" borderId="7" xfId="10" applyFont="1" applyBorder="1" applyProtection="1"/>
    <xf numFmtId="0" fontId="12" fillId="0" borderId="6" xfId="10" applyFont="1" applyBorder="1" applyAlignment="1" applyProtection="1">
      <alignment horizontal="left"/>
    </xf>
    <xf numFmtId="0" fontId="7" fillId="0" borderId="0" xfId="2" applyFont="1" applyProtection="1"/>
    <xf numFmtId="0" fontId="17" fillId="0" borderId="0" xfId="2" applyFont="1" applyBorder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7" fillId="0" borderId="0" xfId="2" applyFont="1" applyAlignment="1" applyProtection="1">
      <alignment vertical="center"/>
    </xf>
    <xf numFmtId="3" fontId="40" fillId="0" borderId="0" xfId="2" applyNumberFormat="1" applyFont="1" applyBorder="1" applyAlignment="1" applyProtection="1">
      <alignment horizontal="left" vertical="center"/>
    </xf>
    <xf numFmtId="0" fontId="24" fillId="0" borderId="0" xfId="10" applyFont="1" applyProtection="1"/>
    <xf numFmtId="0" fontId="10" fillId="0" borderId="0" xfId="10" applyFont="1" applyBorder="1" applyAlignment="1" applyProtection="1">
      <alignment horizontal="center"/>
    </xf>
    <xf numFmtId="4" fontId="10" fillId="0" borderId="0" xfId="10" applyNumberFormat="1" applyFont="1" applyProtection="1"/>
    <xf numFmtId="0" fontId="10" fillId="0" borderId="0" xfId="10" applyFont="1" applyProtection="1"/>
    <xf numFmtId="3" fontId="10" fillId="0" borderId="0" xfId="10" applyNumberFormat="1" applyFont="1" applyAlignment="1" applyProtection="1">
      <alignment horizontal="center"/>
    </xf>
    <xf numFmtId="4" fontId="10" fillId="0" borderId="0" xfId="10" applyNumberFormat="1" applyFont="1" applyAlignment="1" applyProtection="1">
      <alignment horizontal="center"/>
    </xf>
    <xf numFmtId="4" fontId="10" fillId="0" borderId="0" xfId="10" applyNumberFormat="1" applyFont="1" applyBorder="1" applyAlignment="1" applyProtection="1">
      <alignment horizontal="center"/>
    </xf>
    <xf numFmtId="0" fontId="10" fillId="0" borderId="0" xfId="10" applyFont="1" applyBorder="1" applyAlignment="1" applyProtection="1">
      <alignment horizontal="left" vertical="center"/>
    </xf>
    <xf numFmtId="0" fontId="10" fillId="0" borderId="0" xfId="10" applyFont="1" applyBorder="1" applyAlignment="1" applyProtection="1">
      <alignment vertical="center"/>
    </xf>
    <xf numFmtId="0" fontId="10" fillId="0" borderId="0" xfId="10" applyFont="1" applyFill="1" applyAlignment="1" applyProtection="1">
      <alignment vertical="center"/>
    </xf>
    <xf numFmtId="3" fontId="10" fillId="0" borderId="0" xfId="10" applyNumberFormat="1" applyFont="1" applyAlignment="1" applyProtection="1">
      <alignment horizontal="left"/>
    </xf>
    <xf numFmtId="0" fontId="13" fillId="0" borderId="0" xfId="10" applyFont="1" applyAlignment="1" applyProtection="1">
      <alignment vertical="center"/>
    </xf>
    <xf numFmtId="0" fontId="10" fillId="0" borderId="0" xfId="10" applyFont="1" applyBorder="1" applyProtection="1"/>
    <xf numFmtId="0" fontId="13" fillId="0" borderId="0" xfId="10" applyFont="1" applyBorder="1" applyAlignment="1" applyProtection="1">
      <alignment vertical="center"/>
    </xf>
    <xf numFmtId="0" fontId="13" fillId="0" borderId="0" xfId="10" applyFont="1" applyProtection="1"/>
    <xf numFmtId="3" fontId="12" fillId="0" borderId="0" xfId="10" applyNumberFormat="1" applyFont="1" applyAlignment="1" applyProtection="1">
      <alignment horizontal="center"/>
    </xf>
    <xf numFmtId="4" fontId="12" fillId="0" borderId="0" xfId="10" applyNumberFormat="1" applyFont="1" applyAlignment="1" applyProtection="1">
      <alignment horizontal="center"/>
    </xf>
    <xf numFmtId="4" fontId="12" fillId="0" borderId="0" xfId="10" applyNumberFormat="1" applyFont="1" applyBorder="1" applyAlignment="1" applyProtection="1">
      <alignment horizontal="center"/>
    </xf>
    <xf numFmtId="0" fontId="12" fillId="0" borderId="0" xfId="10" applyFont="1" applyAlignment="1" applyProtection="1">
      <alignment horizontal="left" vertical="center"/>
    </xf>
    <xf numFmtId="0" fontId="12" fillId="0" borderId="0" xfId="10" applyFont="1" applyAlignment="1" applyProtection="1">
      <alignment horizontal="center" vertical="center"/>
    </xf>
    <xf numFmtId="0" fontId="17" fillId="0" borderId="0" xfId="10" applyFont="1" applyFill="1" applyBorder="1" applyAlignment="1" applyProtection="1">
      <alignment vertical="center"/>
    </xf>
    <xf numFmtId="0" fontId="17" fillId="0" borderId="0" xfId="10" applyFont="1" applyBorder="1" applyAlignment="1" applyProtection="1">
      <alignment horizontal="center" vertical="center"/>
    </xf>
    <xf numFmtId="0" fontId="17" fillId="0" borderId="0" xfId="10" applyFont="1" applyAlignment="1" applyProtection="1">
      <alignment horizontal="left" vertical="center"/>
    </xf>
    <xf numFmtId="0" fontId="17" fillId="0" borderId="0" xfId="10" applyFont="1" applyAlignment="1" applyProtection="1">
      <alignment horizontal="center" vertical="center"/>
    </xf>
    <xf numFmtId="4" fontId="22" fillId="0" borderId="0" xfId="10" applyNumberFormat="1" applyFont="1" applyAlignment="1" applyProtection="1">
      <alignment horizontal="center" vertical="center"/>
    </xf>
    <xf numFmtId="3" fontId="10" fillId="0" borderId="0" xfId="10" applyNumberFormat="1" applyFont="1" applyBorder="1" applyAlignment="1" applyProtection="1">
      <alignment horizontal="left" vertical="center"/>
    </xf>
    <xf numFmtId="0" fontId="10" fillId="0" borderId="0" xfId="10" applyFont="1" applyBorder="1" applyAlignment="1" applyProtection="1">
      <alignment horizontal="center" vertical="center"/>
    </xf>
    <xf numFmtId="0" fontId="10" fillId="0" borderId="0" xfId="10" applyFont="1" applyAlignment="1" applyProtection="1">
      <alignment horizontal="left" vertical="center"/>
    </xf>
    <xf numFmtId="0" fontId="10" fillId="0" borderId="0" xfId="47" applyFont="1" applyBorder="1" applyAlignment="1" applyProtection="1">
      <alignment horizontal="left" vertical="center"/>
    </xf>
    <xf numFmtId="0" fontId="13" fillId="0" borderId="0" xfId="10" applyFont="1" applyBorder="1" applyAlignment="1" applyProtection="1">
      <alignment horizontal="center" vertical="center"/>
    </xf>
    <xf numFmtId="4" fontId="13" fillId="0" borderId="0" xfId="10" applyNumberFormat="1" applyFont="1" applyAlignment="1" applyProtection="1">
      <alignment vertical="center"/>
    </xf>
    <xf numFmtId="0" fontId="22" fillId="0" borderId="0" xfId="10" applyFont="1" applyBorder="1" applyAlignment="1" applyProtection="1">
      <alignment horizontal="center" vertical="center"/>
    </xf>
    <xf numFmtId="4" fontId="22" fillId="0" borderId="0" xfId="10" applyNumberFormat="1" applyFont="1" applyAlignment="1" applyProtection="1">
      <alignment vertical="center"/>
    </xf>
    <xf numFmtId="0" fontId="17" fillId="0" borderId="0" xfId="10" applyFont="1" applyAlignment="1" applyProtection="1">
      <alignment horizontal="right" vertical="center"/>
    </xf>
    <xf numFmtId="4" fontId="22" fillId="0" borderId="0" xfId="10" applyNumberFormat="1" applyFont="1" applyFill="1" applyBorder="1" applyAlignment="1" applyProtection="1">
      <alignment horizontal="center" vertical="center"/>
    </xf>
    <xf numFmtId="4" fontId="22" fillId="0" borderId="0" xfId="10" applyNumberFormat="1" applyFont="1" applyFill="1" applyBorder="1" applyAlignment="1" applyProtection="1">
      <alignment horizontal="right" vertical="center"/>
    </xf>
    <xf numFmtId="165" fontId="11" fillId="0" borderId="6" xfId="10" applyNumberFormat="1" applyFont="1" applyBorder="1" applyAlignment="1" applyProtection="1">
      <alignment horizontal="left"/>
    </xf>
    <xf numFmtId="0" fontId="12" fillId="0" borderId="6" xfId="10" applyFont="1" applyBorder="1" applyAlignment="1" applyProtection="1">
      <alignment horizontal="center"/>
    </xf>
    <xf numFmtId="4" fontId="11" fillId="0" borderId="6" xfId="10" applyNumberFormat="1" applyFont="1" applyFill="1" applyBorder="1" applyAlignment="1" applyProtection="1">
      <alignment horizontal="center"/>
    </xf>
    <xf numFmtId="4" fontId="11" fillId="0" borderId="6" xfId="10" applyNumberFormat="1" applyFont="1" applyFill="1" applyBorder="1" applyAlignment="1" applyProtection="1">
      <alignment horizontal="right"/>
    </xf>
    <xf numFmtId="0" fontId="14" fillId="0" borderId="6" xfId="10" applyBorder="1" applyProtection="1"/>
    <xf numFmtId="0" fontId="17" fillId="0" borderId="0" xfId="2" applyFont="1" applyBorder="1" applyAlignment="1" applyProtection="1">
      <alignment horizontal="center" vertical="center"/>
    </xf>
    <xf numFmtId="4" fontId="17" fillId="0" borderId="0" xfId="2" applyNumberFormat="1" applyFont="1" applyBorder="1" applyAlignment="1" applyProtection="1">
      <alignment horizontal="center" vertical="center"/>
    </xf>
    <xf numFmtId="3" fontId="17" fillId="0" borderId="5" xfId="2" applyNumberFormat="1" applyFont="1" applyBorder="1" applyAlignment="1" applyProtection="1">
      <alignment horizontal="left" vertical="center"/>
    </xf>
    <xf numFmtId="3" fontId="17" fillId="0" borderId="0" xfId="2" applyNumberFormat="1" applyFont="1" applyBorder="1" applyAlignment="1" applyProtection="1">
      <alignment horizontal="left" vertical="center"/>
    </xf>
    <xf numFmtId="3" fontId="17" fillId="0" borderId="0" xfId="2" applyNumberFormat="1" applyFont="1" applyBorder="1" applyAlignment="1" applyProtection="1">
      <alignment horizontal="center" vertical="center"/>
    </xf>
    <xf numFmtId="1" fontId="17" fillId="0" borderId="5" xfId="2" applyNumberFormat="1" applyFont="1" applyFill="1" applyBorder="1" applyAlignment="1" applyProtection="1">
      <alignment horizontal="right" vertical="center"/>
    </xf>
    <xf numFmtId="0" fontId="17" fillId="0" borderId="0" xfId="2" applyFont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17" fillId="0" borderId="0" xfId="2" applyFont="1" applyAlignment="1" applyProtection="1">
      <alignment vertical="center"/>
    </xf>
    <xf numFmtId="4" fontId="16" fillId="0" borderId="0" xfId="2" applyNumberFormat="1" applyFont="1" applyBorder="1" applyAlignment="1" applyProtection="1">
      <alignment horizontal="center" vertical="center"/>
    </xf>
    <xf numFmtId="3" fontId="40" fillId="0" borderId="5" xfId="2" applyNumberFormat="1" applyFont="1" applyBorder="1" applyAlignment="1" applyProtection="1">
      <alignment horizontal="left" vertical="center"/>
    </xf>
    <xf numFmtId="3" fontId="8" fillId="0" borderId="0" xfId="2" applyNumberFormat="1" applyFont="1" applyBorder="1" applyAlignment="1" applyProtection="1">
      <alignment horizontal="left" vertical="center"/>
    </xf>
    <xf numFmtId="3" fontId="8" fillId="0" borderId="5" xfId="2" applyNumberFormat="1" applyFont="1" applyBorder="1" applyAlignment="1" applyProtection="1">
      <alignment horizontal="left" vertical="center"/>
    </xf>
    <xf numFmtId="0" fontId="8" fillId="0" borderId="0" xfId="2" applyFont="1" applyAlignment="1" applyProtection="1">
      <alignment horizontal="center" vertical="center"/>
    </xf>
    <xf numFmtId="1" fontId="22" fillId="0" borderId="5" xfId="2" applyNumberFormat="1" applyFont="1" applyFill="1" applyBorder="1" applyAlignment="1" applyProtection="1">
      <alignment horizontal="right" vertical="center"/>
    </xf>
    <xf numFmtId="0" fontId="35" fillId="0" borderId="0" xfId="10" applyFont="1" applyAlignment="1" applyProtection="1">
      <alignment vertical="center"/>
    </xf>
    <xf numFmtId="0" fontId="36" fillId="0" borderId="3" xfId="10" applyFont="1" applyBorder="1" applyAlignment="1" applyProtection="1">
      <alignment horizontal="left" vertical="top"/>
    </xf>
    <xf numFmtId="0" fontId="21" fillId="0" borderId="4" xfId="10" applyFont="1" applyBorder="1" applyAlignment="1" applyProtection="1">
      <alignment horizontal="left"/>
    </xf>
    <xf numFmtId="4" fontId="14" fillId="0" borderId="4" xfId="10" applyNumberFormat="1" applyBorder="1" applyProtection="1"/>
    <xf numFmtId="0" fontId="14" fillId="0" borderId="4" xfId="10" applyBorder="1" applyProtection="1"/>
    <xf numFmtId="0" fontId="35" fillId="0" borderId="0" xfId="10" applyFont="1" applyProtection="1"/>
    <xf numFmtId="0" fontId="36" fillId="0" borderId="5" xfId="10" applyFont="1" applyBorder="1" applyAlignment="1" applyProtection="1">
      <alignment horizontal="left" vertical="top"/>
    </xf>
    <xf numFmtId="0" fontId="35" fillId="0" borderId="0" xfId="10" applyFont="1" applyBorder="1" applyProtection="1"/>
    <xf numFmtId="4" fontId="16" fillId="0" borderId="0" xfId="2" applyNumberFormat="1" applyFont="1" applyBorder="1" applyAlignment="1" applyProtection="1">
      <alignment horizontal="center" vertical="top"/>
    </xf>
    <xf numFmtId="3" fontId="34" fillId="0" borderId="0" xfId="2" applyNumberFormat="1" applyFont="1" applyBorder="1" applyAlignment="1" applyProtection="1">
      <alignment horizontal="left"/>
    </xf>
    <xf numFmtId="0" fontId="37" fillId="0" borderId="0" xfId="2" applyFont="1" applyBorder="1" applyAlignment="1" applyProtection="1">
      <alignment horizontal="center" vertical="center"/>
    </xf>
    <xf numFmtId="3" fontId="8" fillId="0" borderId="0" xfId="2" applyNumberFormat="1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center"/>
    </xf>
    <xf numFmtId="0" fontId="24" fillId="0" borderId="5" xfId="10" applyFont="1" applyBorder="1" applyAlignment="1" applyProtection="1">
      <alignment horizontal="left" vertical="top"/>
    </xf>
    <xf numFmtId="0" fontId="24" fillId="0" borderId="5" xfId="10" applyFont="1" applyBorder="1" applyAlignment="1" applyProtection="1">
      <alignment vertical="top"/>
    </xf>
    <xf numFmtId="0" fontId="36" fillId="0" borderId="5" xfId="10" applyFont="1" applyBorder="1" applyAlignment="1" applyProtection="1">
      <alignment vertical="top"/>
    </xf>
    <xf numFmtId="0" fontId="14" fillId="0" borderId="5" xfId="10" applyBorder="1" applyProtection="1"/>
    <xf numFmtId="0" fontId="24" fillId="0" borderId="0" xfId="10" applyFont="1" applyBorder="1" applyAlignment="1" applyProtection="1">
      <alignment horizontal="left" vertical="top"/>
    </xf>
    <xf numFmtId="4" fontId="14" fillId="0" borderId="6" xfId="10" applyNumberFormat="1" applyBorder="1" applyProtection="1"/>
    <xf numFmtId="0" fontId="14" fillId="0" borderId="0" xfId="10" applyBorder="1" applyProtection="1"/>
    <xf numFmtId="0" fontId="14" fillId="0" borderId="0" xfId="10" applyBorder="1" applyAlignment="1" applyProtection="1">
      <alignment horizontal="left"/>
    </xf>
    <xf numFmtId="0" fontId="14" fillId="0" borderId="0" xfId="10" applyBorder="1" applyAlignment="1" applyProtection="1">
      <alignment horizontal="center"/>
    </xf>
    <xf numFmtId="4" fontId="14" fillId="0" borderId="0" xfId="10" applyNumberFormat="1" applyBorder="1" applyProtection="1"/>
    <xf numFmtId="0" fontId="14" fillId="0" borderId="0" xfId="10" applyFont="1" applyBorder="1" applyAlignment="1" applyProtection="1">
      <alignment horizontal="left"/>
    </xf>
    <xf numFmtId="0" fontId="14" fillId="0" borderId="7" xfId="10" applyBorder="1" applyAlignment="1" applyProtection="1">
      <alignment vertical="center"/>
    </xf>
    <xf numFmtId="0" fontId="36" fillId="0" borderId="8" xfId="10" applyFont="1" applyBorder="1" applyAlignment="1" applyProtection="1">
      <alignment horizontal="left" vertical="center"/>
    </xf>
    <xf numFmtId="0" fontId="21" fillId="0" borderId="8" xfId="10" applyFont="1" applyBorder="1" applyAlignment="1" applyProtection="1">
      <alignment horizontal="left" vertical="center"/>
    </xf>
    <xf numFmtId="4" fontId="21" fillId="0" borderId="8" xfId="10" applyNumberFormat="1" applyFont="1" applyBorder="1" applyAlignment="1" applyProtection="1">
      <alignment vertical="center"/>
    </xf>
    <xf numFmtId="0" fontId="21" fillId="0" borderId="8" xfId="10" applyFont="1" applyBorder="1" applyAlignment="1" applyProtection="1">
      <alignment vertical="center"/>
    </xf>
    <xf numFmtId="0" fontId="14" fillId="0" borderId="8" xfId="10" applyBorder="1" applyAlignment="1" applyProtection="1">
      <alignment horizontal="center" vertical="center"/>
    </xf>
    <xf numFmtId="0" fontId="14" fillId="0" borderId="8" xfId="10" applyFont="1" applyBorder="1" applyAlignment="1" applyProtection="1">
      <alignment vertical="center"/>
    </xf>
    <xf numFmtId="0" fontId="14" fillId="0" borderId="14" xfId="10" applyBorder="1" applyAlignment="1" applyProtection="1">
      <alignment vertical="center"/>
    </xf>
    <xf numFmtId="0" fontId="36" fillId="0" borderId="0" xfId="10" applyFont="1" applyBorder="1" applyAlignment="1" applyProtection="1">
      <alignment vertical="center"/>
    </xf>
    <xf numFmtId="4" fontId="35" fillId="0" borderId="0" xfId="10" applyNumberFormat="1" applyFont="1" applyBorder="1" applyProtection="1"/>
    <xf numFmtId="0" fontId="24" fillId="0" borderId="0" xfId="10" applyFont="1" applyBorder="1" applyAlignment="1" applyProtection="1">
      <alignment vertical="center"/>
    </xf>
    <xf numFmtId="0" fontId="21" fillId="0" borderId="0" xfId="10" applyFont="1" applyBorder="1" applyAlignment="1" applyProtection="1">
      <alignment vertical="center"/>
    </xf>
    <xf numFmtId="0" fontId="14" fillId="0" borderId="0" xfId="10" applyFont="1" applyBorder="1" applyAlignment="1" applyProtection="1">
      <alignment vertical="center"/>
    </xf>
    <xf numFmtId="0" fontId="14" fillId="0" borderId="0" xfId="10" applyBorder="1" applyAlignment="1" applyProtection="1">
      <alignment vertical="center"/>
    </xf>
    <xf numFmtId="0" fontId="21" fillId="0" borderId="0" xfId="10" applyFont="1" applyBorder="1" applyAlignment="1" applyProtection="1">
      <alignment horizontal="left" vertical="center"/>
    </xf>
    <xf numFmtId="0" fontId="14" fillId="0" borderId="0" xfId="10" applyBorder="1" applyAlignment="1" applyProtection="1">
      <alignment horizontal="center" vertical="center"/>
    </xf>
    <xf numFmtId="0" fontId="36" fillId="0" borderId="0" xfId="10" applyFont="1" applyAlignment="1" applyProtection="1">
      <alignment horizontal="right" vertical="center"/>
    </xf>
    <xf numFmtId="0" fontId="8" fillId="0" borderId="0" xfId="2" applyFont="1" applyAlignment="1" applyProtection="1">
      <alignment horizontal="left" vertical="center"/>
    </xf>
    <xf numFmtId="4" fontId="35" fillId="0" borderId="0" xfId="10" applyNumberFormat="1" applyFont="1" applyProtection="1"/>
    <xf numFmtId="0" fontId="24" fillId="0" borderId="0" xfId="10" applyFont="1" applyAlignment="1" applyProtection="1">
      <alignment vertical="center"/>
    </xf>
    <xf numFmtId="0" fontId="24" fillId="0" borderId="0" xfId="10" applyFont="1" applyAlignment="1" applyProtection="1">
      <alignment horizontal="left" vertical="top"/>
    </xf>
    <xf numFmtId="3" fontId="8" fillId="0" borderId="0" xfId="2" applyNumberFormat="1" applyFont="1" applyAlignment="1" applyProtection="1">
      <alignment horizontal="left"/>
    </xf>
    <xf numFmtId="0" fontId="7" fillId="0" borderId="0" xfId="2" applyFont="1" applyAlignment="1" applyProtection="1">
      <alignment horizontal="center"/>
    </xf>
    <xf numFmtId="0" fontId="7" fillId="0" borderId="0" xfId="2" applyFont="1" applyBorder="1" applyProtection="1"/>
    <xf numFmtId="0" fontId="8" fillId="0" borderId="0" xfId="2" applyFont="1" applyAlignment="1" applyProtection="1">
      <alignment horizontal="left" vertical="top"/>
    </xf>
    <xf numFmtId="4" fontId="24" fillId="0" borderId="0" xfId="10" applyNumberFormat="1" applyFont="1" applyAlignment="1" applyProtection="1">
      <alignment vertical="center"/>
    </xf>
    <xf numFmtId="0" fontId="14" fillId="0" borderId="0" xfId="10" applyAlignment="1" applyProtection="1">
      <alignment horizontal="center"/>
    </xf>
    <xf numFmtId="165" fontId="16" fillId="0" borderId="0" xfId="10" applyNumberFormat="1" applyFont="1" applyAlignment="1" applyProtection="1">
      <alignment horizontal="center"/>
    </xf>
    <xf numFmtId="4" fontId="16" fillId="0" borderId="0" xfId="10" applyNumberFormat="1" applyFont="1" applyProtection="1"/>
    <xf numFmtId="1" fontId="22" fillId="0" borderId="0" xfId="2" applyNumberFormat="1" applyFont="1" applyFill="1" applyBorder="1" applyAlignment="1" applyProtection="1">
      <alignment horizontal="right" vertical="center"/>
    </xf>
    <xf numFmtId="0" fontId="20" fillId="0" borderId="0" xfId="10" applyFont="1" applyAlignment="1" applyProtection="1">
      <alignment horizontal="right"/>
    </xf>
    <xf numFmtId="0" fontId="13" fillId="0" borderId="0" xfId="10" applyFont="1" applyFill="1" applyBorder="1" applyAlignment="1" applyProtection="1">
      <alignment horizontal="left"/>
    </xf>
    <xf numFmtId="4" fontId="41" fillId="0" borderId="0" xfId="10" applyNumberFormat="1" applyFont="1" applyAlignment="1" applyProtection="1">
      <alignment horizontal="right" vertical="center"/>
    </xf>
    <xf numFmtId="0" fontId="10" fillId="0" borderId="0" xfId="10" applyFont="1" applyFill="1" applyBorder="1" applyAlignment="1" applyProtection="1">
      <alignment horizontal="center"/>
    </xf>
    <xf numFmtId="0" fontId="10" fillId="0" borderId="0" xfId="10" applyFont="1" applyFill="1" applyBorder="1" applyAlignment="1" applyProtection="1"/>
    <xf numFmtId="169" fontId="10" fillId="0" borderId="0" xfId="10" applyNumberFormat="1" applyFont="1" applyBorder="1" applyAlignment="1" applyProtection="1">
      <alignment horizontal="center"/>
    </xf>
    <xf numFmtId="0" fontId="10" fillId="0" borderId="0" xfId="10" applyFont="1" applyBorder="1" applyAlignment="1" applyProtection="1">
      <alignment horizontal="left"/>
    </xf>
    <xf numFmtId="0" fontId="13" fillId="0" borderId="0" xfId="10" applyFont="1" applyFill="1" applyBorder="1" applyAlignment="1" applyProtection="1"/>
    <xf numFmtId="0" fontId="10" fillId="0" borderId="0" xfId="125" applyFont="1" applyProtection="1"/>
    <xf numFmtId="170" fontId="13" fillId="0" borderId="0" xfId="10" applyNumberFormat="1" applyFont="1" applyProtection="1"/>
    <xf numFmtId="171" fontId="13" fillId="0" borderId="0" xfId="10" applyNumberFormat="1" applyFont="1" applyFill="1" applyBorder="1" applyAlignment="1" applyProtection="1">
      <alignment horizontal="center"/>
    </xf>
    <xf numFmtId="0" fontId="10" fillId="0" borderId="0" xfId="121" applyFont="1" applyProtection="1"/>
    <xf numFmtId="4" fontId="10" fillId="0" borderId="0" xfId="10" applyNumberFormat="1" applyFont="1" applyFill="1" applyProtection="1"/>
    <xf numFmtId="0" fontId="10" fillId="0" borderId="0" xfId="10" applyFont="1" applyFill="1" applyProtection="1"/>
    <xf numFmtId="0" fontId="10" fillId="0" borderId="0" xfId="10" applyFont="1" applyFill="1" applyAlignment="1" applyProtection="1">
      <alignment horizontal="right"/>
    </xf>
    <xf numFmtId="4" fontId="10" fillId="0" borderId="0" xfId="10" applyNumberFormat="1" applyFont="1" applyFill="1" applyBorder="1" applyProtection="1"/>
    <xf numFmtId="0" fontId="10" fillId="0" borderId="0" xfId="10" applyFont="1" applyAlignment="1" applyProtection="1">
      <alignment horizontal="right"/>
    </xf>
    <xf numFmtId="4" fontId="10" fillId="0" borderId="0" xfId="10" applyNumberFormat="1" applyFont="1" applyBorder="1" applyAlignment="1" applyProtection="1">
      <alignment vertical="center"/>
    </xf>
    <xf numFmtId="4" fontId="10" fillId="0" borderId="1" xfId="10" applyNumberFormat="1" applyFont="1" applyBorder="1" applyAlignment="1" applyProtection="1">
      <alignment vertical="center"/>
    </xf>
    <xf numFmtId="4" fontId="10" fillId="0" borderId="4" xfId="10" applyNumberFormat="1" applyFont="1" applyBorder="1" applyAlignment="1" applyProtection="1">
      <alignment vertical="center"/>
    </xf>
    <xf numFmtId="0" fontId="22" fillId="0" borderId="0" xfId="10" applyFont="1" applyFill="1" applyBorder="1" applyAlignment="1" applyProtection="1">
      <alignment horizontal="left" vertical="center"/>
    </xf>
    <xf numFmtId="0" fontId="22" fillId="0" borderId="0" xfId="10" applyFont="1" applyBorder="1" applyAlignment="1" applyProtection="1">
      <alignment vertical="center"/>
    </xf>
    <xf numFmtId="0" fontId="27" fillId="0" borderId="0" xfId="10" applyFont="1" applyFill="1" applyBorder="1" applyAlignment="1" applyProtection="1">
      <alignment vertical="center"/>
    </xf>
    <xf numFmtId="3" fontId="24" fillId="0" borderId="0" xfId="10" applyNumberFormat="1" applyFont="1" applyAlignment="1" applyProtection="1">
      <alignment vertical="center"/>
    </xf>
    <xf numFmtId="3" fontId="10" fillId="0" borderId="0" xfId="10" applyNumberFormat="1" applyFont="1" applyAlignment="1" applyProtection="1">
      <alignment vertical="center"/>
    </xf>
    <xf numFmtId="172" fontId="10" fillId="0" borderId="0" xfId="10" applyNumberFormat="1" applyFont="1" applyAlignment="1" applyProtection="1">
      <alignment vertical="center"/>
    </xf>
    <xf numFmtId="0" fontId="36" fillId="0" borderId="0" xfId="10" applyFont="1" applyProtection="1"/>
    <xf numFmtId="0" fontId="13" fillId="0" borderId="0" xfId="10" applyFont="1" applyFill="1" applyBorder="1" applyAlignment="1" applyProtection="1">
      <alignment vertical="center"/>
    </xf>
    <xf numFmtId="3" fontId="10" fillId="0" borderId="0" xfId="10" applyNumberFormat="1" applyFont="1" applyAlignment="1" applyProtection="1">
      <alignment horizontal="center" vertical="center"/>
    </xf>
    <xf numFmtId="0" fontId="15" fillId="0" borderId="0" xfId="10" applyFont="1" applyAlignment="1" applyProtection="1">
      <alignment vertical="center"/>
      <protection locked="0"/>
    </xf>
    <xf numFmtId="0" fontId="21" fillId="4" borderId="0" xfId="10" applyFont="1" applyFill="1" applyAlignment="1" applyProtection="1">
      <alignment horizontal="center"/>
    </xf>
    <xf numFmtId="0" fontId="21" fillId="0" borderId="0" xfId="10" applyFont="1" applyAlignment="1" applyProtection="1">
      <alignment horizontal="center"/>
    </xf>
    <xf numFmtId="0" fontId="21" fillId="0" borderId="0" xfId="10" applyFont="1"/>
    <xf numFmtId="0" fontId="21" fillId="4" borderId="0" xfId="10" applyFont="1" applyFill="1" applyProtection="1">
      <protection locked="0"/>
    </xf>
    <xf numFmtId="0" fontId="21" fillId="0" borderId="0" xfId="10" applyFont="1" applyProtection="1">
      <protection locked="0"/>
    </xf>
    <xf numFmtId="0" fontId="21" fillId="0" borderId="0" xfId="10" applyFont="1" applyFill="1"/>
    <xf numFmtId="0" fontId="21" fillId="0" borderId="0" xfId="10" applyFont="1" applyFill="1" applyProtection="1">
      <protection locked="0"/>
    </xf>
    <xf numFmtId="0" fontId="14" fillId="0" borderId="0" xfId="10"/>
    <xf numFmtId="0" fontId="14" fillId="0" borderId="0" xfId="10" applyProtection="1">
      <protection locked="0"/>
    </xf>
    <xf numFmtId="0" fontId="14" fillId="0" borderId="0" xfId="10" applyAlignment="1" applyProtection="1">
      <alignment wrapText="1"/>
      <protection locked="0"/>
    </xf>
    <xf numFmtId="0" fontId="14" fillId="0" borderId="0" xfId="10" applyAlignment="1">
      <alignment wrapText="1"/>
    </xf>
    <xf numFmtId="3" fontId="7" fillId="0" borderId="0" xfId="0" applyNumberFormat="1" applyFont="1" applyProtection="1"/>
    <xf numFmtId="3" fontId="42" fillId="6" borderId="0" xfId="10" applyNumberFormat="1" applyFont="1" applyFill="1" applyAlignment="1" applyProtection="1">
      <alignment horizontal="center"/>
    </xf>
    <xf numFmtId="3" fontId="2" fillId="6" borderId="0" xfId="0" applyNumberFormat="1" applyFont="1" applyFill="1" applyAlignment="1" applyProtection="1">
      <alignment horizontal="center"/>
      <protection locked="0"/>
    </xf>
    <xf numFmtId="4" fontId="12" fillId="0" borderId="0" xfId="10" applyNumberFormat="1" applyFont="1" applyBorder="1" applyAlignment="1" applyProtection="1">
      <alignment horizontal="left"/>
    </xf>
    <xf numFmtId="0" fontId="11" fillId="0" borderId="0" xfId="10" applyFont="1" applyFill="1" applyBorder="1" applyAlignment="1" applyProtection="1">
      <alignment horizontal="left"/>
    </xf>
    <xf numFmtId="0" fontId="13" fillId="0" borderId="0" xfId="10" applyNumberFormat="1" applyFont="1" applyFill="1" applyBorder="1" applyAlignment="1" applyProtection="1">
      <alignment horizontal="left" vertical="top"/>
    </xf>
    <xf numFmtId="0" fontId="14" fillId="0" borderId="0" xfId="10" applyAlignment="1" applyProtection="1">
      <alignment horizontal="center" vertical="top"/>
    </xf>
    <xf numFmtId="0" fontId="14" fillId="0" borderId="0" xfId="10" applyFont="1" applyAlignment="1" applyProtection="1">
      <alignment vertical="top"/>
    </xf>
    <xf numFmtId="14" fontId="12" fillId="0" borderId="6" xfId="10" applyNumberFormat="1" applyFont="1" applyFill="1" applyBorder="1" applyAlignment="1" applyProtection="1">
      <alignment horizontal="left" vertical="top"/>
    </xf>
    <xf numFmtId="0" fontId="12" fillId="0" borderId="6" xfId="10" applyNumberFormat="1" applyFont="1" applyFill="1" applyBorder="1" applyAlignment="1" applyProtection="1">
      <alignment horizontal="right" vertical="top"/>
    </xf>
    <xf numFmtId="0" fontId="12" fillId="0" borderId="6" xfId="10" applyNumberFormat="1" applyFont="1" applyFill="1" applyBorder="1" applyAlignment="1" applyProtection="1">
      <alignment horizontal="left" vertical="top"/>
    </xf>
    <xf numFmtId="0" fontId="12" fillId="0" borderId="6" xfId="10" applyNumberFormat="1" applyFont="1" applyFill="1" applyBorder="1" applyAlignment="1" applyProtection="1">
      <alignment vertical="top"/>
    </xf>
    <xf numFmtId="0" fontId="12" fillId="0" borderId="6" xfId="10" applyNumberFormat="1" applyFont="1" applyBorder="1" applyAlignment="1" applyProtection="1">
      <alignment horizontal="left" vertical="top"/>
    </xf>
    <xf numFmtId="49" fontId="12" fillId="0" borderId="6" xfId="10" applyNumberFormat="1" applyFont="1" applyBorder="1" applyAlignment="1" applyProtection="1">
      <alignment horizontal="left" vertical="top"/>
    </xf>
    <xf numFmtId="0" fontId="16" fillId="0" borderId="0" xfId="10" applyFont="1" applyBorder="1" applyAlignment="1" applyProtection="1">
      <alignment horizontal="right"/>
    </xf>
    <xf numFmtId="0" fontId="28" fillId="0" borderId="0" xfId="10" applyFont="1" applyBorder="1" applyProtection="1"/>
    <xf numFmtId="0" fontId="17" fillId="0" borderId="0" xfId="10" applyFont="1" applyBorder="1" applyAlignment="1" applyProtection="1">
      <alignment horizontal="right"/>
    </xf>
    <xf numFmtId="1" fontId="12" fillId="0" borderId="0" xfId="10" applyNumberFormat="1" applyFont="1" applyBorder="1" applyAlignment="1" applyProtection="1">
      <alignment horizontal="left"/>
    </xf>
    <xf numFmtId="49" fontId="12" fillId="0" borderId="0" xfId="10" applyNumberFormat="1" applyFont="1" applyBorder="1" applyAlignment="1" applyProtection="1">
      <alignment horizontal="left"/>
    </xf>
    <xf numFmtId="0" fontId="0" fillId="7" borderId="0" xfId="0" applyFill="1"/>
    <xf numFmtId="3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3" fontId="45" fillId="0" borderId="0" xfId="0" applyNumberFormat="1" applyFont="1" applyProtection="1"/>
    <xf numFmtId="3" fontId="46" fillId="0" borderId="4" xfId="0" applyNumberFormat="1" applyFont="1" applyBorder="1" applyProtection="1"/>
    <xf numFmtId="3" fontId="47" fillId="0" borderId="0" xfId="0" applyNumberFormat="1" applyFont="1" applyProtection="1"/>
    <xf numFmtId="9" fontId="3" fillId="0" borderId="0" xfId="0" applyNumberFormat="1" applyFont="1" applyProtection="1"/>
    <xf numFmtId="4" fontId="10" fillId="0" borderId="0" xfId="10" applyNumberFormat="1" applyFont="1" applyAlignment="1" applyProtection="1">
      <alignment horizontal="center" vertical="center"/>
    </xf>
    <xf numFmtId="9" fontId="17" fillId="6" borderId="0" xfId="10" applyNumberFormat="1" applyFont="1" applyFill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right"/>
    </xf>
    <xf numFmtId="3" fontId="8" fillId="0" borderId="0" xfId="0" applyNumberFormat="1" applyFont="1" applyAlignment="1" applyProtection="1">
      <alignment horizontal="left" vertical="center"/>
    </xf>
    <xf numFmtId="3" fontId="8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6" borderId="0" xfId="0" applyFill="1"/>
    <xf numFmtId="3" fontId="50" fillId="6" borderId="0" xfId="0" applyNumberFormat="1" applyFont="1" applyFill="1" applyAlignment="1">
      <alignment horizontal="center"/>
    </xf>
    <xf numFmtId="0" fontId="48" fillId="0" borderId="0" xfId="0" applyFont="1"/>
    <xf numFmtId="0" fontId="48" fillId="6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3" fontId="14" fillId="0" borderId="0" xfId="0" applyNumberFormat="1" applyFont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right" vertical="center"/>
    </xf>
    <xf numFmtId="0" fontId="51" fillId="0" borderId="0" xfId="0" applyFont="1"/>
    <xf numFmtId="0" fontId="10" fillId="3" borderId="0" xfId="10" applyFont="1" applyFill="1" applyAlignment="1" applyProtection="1">
      <alignment vertical="center"/>
    </xf>
    <xf numFmtId="0" fontId="12" fillId="3" borderId="0" xfId="10" applyFont="1" applyFill="1" applyBorder="1" applyProtection="1"/>
    <xf numFmtId="4" fontId="12" fillId="3" borderId="0" xfId="10" applyNumberFormat="1" applyFont="1" applyFill="1" applyProtection="1"/>
    <xf numFmtId="0" fontId="12" fillId="3" borderId="0" xfId="10" applyFont="1" applyFill="1" applyProtection="1"/>
    <xf numFmtId="3" fontId="12" fillId="3" borderId="0" xfId="10" applyNumberFormat="1" applyFont="1" applyFill="1" applyAlignment="1" applyProtection="1">
      <alignment horizontal="center"/>
    </xf>
    <xf numFmtId="4" fontId="12" fillId="3" borderId="0" xfId="10" applyNumberFormat="1" applyFont="1" applyFill="1" applyAlignment="1" applyProtection="1">
      <alignment horizontal="center"/>
    </xf>
    <xf numFmtId="4" fontId="12" fillId="3" borderId="0" xfId="10" applyNumberFormat="1" applyFont="1" applyFill="1" applyBorder="1" applyAlignment="1" applyProtection="1">
      <alignment horizontal="center"/>
    </xf>
    <xf numFmtId="0" fontId="14" fillId="3" borderId="0" xfId="10" applyFont="1" applyFill="1" applyProtection="1"/>
    <xf numFmtId="3" fontId="49" fillId="0" borderId="0" xfId="0" applyNumberFormat="1" applyFont="1" applyBorder="1" applyAlignment="1" applyProtection="1">
      <alignment horizontal="center" vertical="center"/>
    </xf>
    <xf numFmtId="3" fontId="52" fillId="0" borderId="0" xfId="0" applyNumberFormat="1" applyFont="1" applyBorder="1" applyAlignment="1" applyProtection="1">
      <alignment horizontal="center" vertical="center"/>
    </xf>
    <xf numFmtId="3" fontId="52" fillId="0" borderId="0" xfId="0" applyNumberFormat="1" applyFont="1" applyBorder="1" applyAlignment="1" applyProtection="1">
      <alignment horizontal="right" vertical="center"/>
    </xf>
    <xf numFmtId="3" fontId="52" fillId="0" borderId="0" xfId="0" applyNumberFormat="1" applyFont="1" applyBorder="1" applyAlignment="1" applyProtection="1">
      <alignment horizontal="left" vertical="center"/>
    </xf>
    <xf numFmtId="3" fontId="53" fillId="0" borderId="0" xfId="0" applyNumberFormat="1" applyFont="1" applyAlignment="1" applyProtection="1">
      <alignment vertical="top"/>
    </xf>
    <xf numFmtId="0" fontId="54" fillId="0" borderId="0" xfId="10" applyFont="1" applyAlignment="1" applyProtection="1">
      <alignment vertical="center"/>
    </xf>
    <xf numFmtId="0" fontId="11" fillId="0" borderId="8" xfId="10" applyFont="1" applyBorder="1" applyAlignment="1" applyProtection="1">
      <alignment horizontal="right"/>
    </xf>
    <xf numFmtId="0" fontId="11" fillId="0" borderId="8" xfId="10" applyFont="1" applyBorder="1" applyAlignment="1" applyProtection="1">
      <alignment horizontal="center"/>
    </xf>
    <xf numFmtId="9" fontId="7" fillId="0" borderId="0" xfId="0" applyNumberFormat="1" applyFont="1" applyBorder="1" applyAlignment="1" applyProtection="1">
      <alignment horizontal="center"/>
    </xf>
    <xf numFmtId="3" fontId="7" fillId="0" borderId="6" xfId="0" applyNumberFormat="1" applyFont="1" applyBorder="1" applyAlignment="1" applyProtection="1">
      <alignment horizontal="center" vertical="center"/>
    </xf>
    <xf numFmtId="3" fontId="44" fillId="0" borderId="13" xfId="0" applyNumberFormat="1" applyFont="1" applyBorder="1" applyProtection="1">
      <protection locked="0"/>
    </xf>
    <xf numFmtId="3" fontId="44" fillId="0" borderId="0" xfId="0" applyNumberFormat="1" applyFont="1" applyBorder="1" applyProtection="1">
      <protection locked="0"/>
    </xf>
    <xf numFmtId="3" fontId="7" fillId="0" borderId="0" xfId="0" applyNumberFormat="1" applyFont="1" applyAlignment="1" applyProtection="1">
      <alignment horizontal="center"/>
    </xf>
    <xf numFmtId="0" fontId="13" fillId="0" borderId="0" xfId="10" applyFont="1" applyProtection="1">
      <protection locked="0"/>
    </xf>
    <xf numFmtId="0" fontId="10" fillId="0" borderId="0" xfId="10" applyFont="1" applyBorder="1" applyAlignment="1" applyProtection="1">
      <alignment horizontal="left"/>
      <protection locked="0"/>
    </xf>
    <xf numFmtId="4" fontId="10" fillId="0" borderId="0" xfId="10" applyNumberFormat="1" applyFont="1" applyProtection="1">
      <protection locked="0"/>
    </xf>
    <xf numFmtId="0" fontId="24" fillId="0" borderId="0" xfId="10" applyFont="1" applyProtection="1">
      <protection locked="0"/>
    </xf>
    <xf numFmtId="0" fontId="10" fillId="0" borderId="0" xfId="10" applyFont="1" applyProtection="1">
      <protection locked="0"/>
    </xf>
    <xf numFmtId="0" fontId="14" fillId="0" borderId="0" xfId="10" applyFont="1" applyProtection="1">
      <protection locked="0"/>
    </xf>
    <xf numFmtId="0" fontId="10" fillId="3" borderId="0" xfId="10" applyFont="1" applyFill="1" applyAlignment="1" applyProtection="1">
      <alignment horizontal="center" vertical="center"/>
      <protection locked="0"/>
    </xf>
    <xf numFmtId="0" fontId="55" fillId="0" borderId="0" xfId="10" applyFont="1" applyProtection="1">
      <protection locked="0"/>
    </xf>
    <xf numFmtId="0" fontId="55" fillId="0" borderId="0" xfId="10" applyFont="1" applyFill="1" applyBorder="1" applyAlignment="1" applyProtection="1">
      <alignment vertical="center"/>
      <protection locked="0"/>
    </xf>
    <xf numFmtId="4" fontId="56" fillId="0" borderId="0" xfId="10" applyNumberFormat="1" applyFont="1" applyAlignment="1" applyProtection="1">
      <alignment vertical="center"/>
    </xf>
    <xf numFmtId="3" fontId="56" fillId="0" borderId="0" xfId="10" applyNumberFormat="1" applyFont="1" applyAlignment="1" applyProtection="1">
      <alignment horizontal="center" vertical="center"/>
    </xf>
    <xf numFmtId="3" fontId="8" fillId="0" borderId="0" xfId="0" applyNumberFormat="1" applyFont="1" applyAlignment="1" applyProtection="1">
      <alignment horizontal="right"/>
    </xf>
    <xf numFmtId="3" fontId="17" fillId="0" borderId="0" xfId="2" applyNumberFormat="1" applyFont="1" applyBorder="1" applyAlignment="1" applyProtection="1">
      <alignment horizontal="right" vertical="center"/>
    </xf>
    <xf numFmtId="3" fontId="16" fillId="0" borderId="0" xfId="10" applyNumberFormat="1" applyFont="1" applyBorder="1" applyAlignment="1" applyProtection="1">
      <alignment horizontal="right"/>
    </xf>
    <xf numFmtId="3" fontId="6" fillId="0" borderId="15" xfId="0" applyNumberFormat="1" applyFont="1" applyBorder="1" applyProtection="1"/>
    <xf numFmtId="3" fontId="7" fillId="0" borderId="1" xfId="0" applyNumberFormat="1" applyFont="1" applyBorder="1" applyProtection="1"/>
    <xf numFmtId="3" fontId="6" fillId="0" borderId="1" xfId="0" applyNumberFormat="1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horizontal="left" vertical="center"/>
    </xf>
    <xf numFmtId="3" fontId="57" fillId="0" borderId="0" xfId="0" applyNumberFormat="1" applyFont="1" applyBorder="1" applyAlignment="1" applyProtection="1">
      <alignment horizontal="right" vertical="center"/>
    </xf>
    <xf numFmtId="3" fontId="7" fillId="0" borderId="13" xfId="0" applyNumberFormat="1" applyFont="1" applyBorder="1" applyProtection="1"/>
    <xf numFmtId="3" fontId="7" fillId="0" borderId="0" xfId="0" applyNumberFormat="1" applyFont="1" applyBorder="1" applyAlignment="1" applyProtection="1">
      <alignment horizontal="right" vertical="center"/>
    </xf>
    <xf numFmtId="9" fontId="7" fillId="0" borderId="0" xfId="0" applyNumberFormat="1" applyFont="1" applyProtection="1"/>
    <xf numFmtId="3" fontId="6" fillId="0" borderId="16" xfId="0" applyNumberFormat="1" applyFont="1" applyBorder="1" applyAlignment="1" applyProtection="1">
      <alignment horizontal="center" vertical="center"/>
    </xf>
    <xf numFmtId="3" fontId="57" fillId="0" borderId="0" xfId="0" applyNumberFormat="1" applyFont="1" applyProtection="1"/>
    <xf numFmtId="3" fontId="47" fillId="0" borderId="0" xfId="0" applyNumberFormat="1" applyFont="1" applyAlignment="1" applyProtection="1">
      <alignment horizontal="center" vertical="center"/>
    </xf>
    <xf numFmtId="3" fontId="47" fillId="0" borderId="0" xfId="0" applyNumberFormat="1" applyFont="1" applyAlignment="1" applyProtection="1">
      <alignment horizontal="left" vertical="center"/>
    </xf>
    <xf numFmtId="3" fontId="57" fillId="4" borderId="3" xfId="0" applyNumberFormat="1" applyFont="1" applyFill="1" applyBorder="1" applyProtection="1"/>
    <xf numFmtId="3" fontId="47" fillId="4" borderId="4" xfId="0" applyNumberFormat="1" applyFont="1" applyFill="1" applyBorder="1" applyAlignment="1" applyProtection="1">
      <alignment horizontal="center" vertical="center"/>
    </xf>
    <xf numFmtId="3" fontId="47" fillId="4" borderId="4" xfId="0" applyNumberFormat="1" applyFont="1" applyFill="1" applyBorder="1" applyAlignment="1" applyProtection="1">
      <alignment horizontal="left" vertical="center"/>
    </xf>
    <xf numFmtId="3" fontId="47" fillId="4" borderId="4" xfId="0" applyNumberFormat="1" applyFont="1" applyFill="1" applyBorder="1" applyProtection="1"/>
    <xf numFmtId="166" fontId="57" fillId="4" borderId="4" xfId="0" applyNumberFormat="1" applyFont="1" applyFill="1" applyBorder="1" applyProtection="1"/>
    <xf numFmtId="3" fontId="57" fillId="4" borderId="4" xfId="0" applyNumberFormat="1" applyFont="1" applyFill="1" applyBorder="1" applyProtection="1"/>
    <xf numFmtId="3" fontId="47" fillId="4" borderId="12" xfId="0" applyNumberFormat="1" applyFont="1" applyFill="1" applyBorder="1" applyProtection="1"/>
    <xf numFmtId="3" fontId="47" fillId="4" borderId="5" xfId="0" applyNumberFormat="1" applyFont="1" applyFill="1" applyBorder="1" applyProtection="1"/>
    <xf numFmtId="3" fontId="47" fillId="4" borderId="0" xfId="0" applyNumberFormat="1" applyFont="1" applyFill="1" applyBorder="1" applyProtection="1"/>
    <xf numFmtId="3" fontId="47" fillId="4" borderId="0" xfId="0" applyNumberFormat="1" applyFont="1" applyFill="1" applyBorder="1" applyAlignment="1" applyProtection="1">
      <alignment horizontal="left" vertical="center"/>
    </xf>
    <xf numFmtId="3" fontId="47" fillId="4" borderId="0" xfId="0" applyNumberFormat="1" applyFont="1" applyFill="1" applyBorder="1" applyAlignment="1" applyProtection="1">
      <alignment horizontal="center" vertical="center"/>
    </xf>
    <xf numFmtId="3" fontId="47" fillId="4" borderId="13" xfId="0" applyNumberFormat="1" applyFont="1" applyFill="1" applyBorder="1" applyProtection="1"/>
    <xf numFmtId="3" fontId="47" fillId="4" borderId="7" xfId="0" applyNumberFormat="1" applyFont="1" applyFill="1" applyBorder="1" applyProtection="1"/>
    <xf numFmtId="3" fontId="47" fillId="4" borderId="6" xfId="0" applyNumberFormat="1" applyFont="1" applyFill="1" applyBorder="1" applyProtection="1"/>
    <xf numFmtId="3" fontId="47" fillId="4" borderId="6" xfId="0" applyNumberFormat="1" applyFont="1" applyFill="1" applyBorder="1" applyAlignment="1" applyProtection="1">
      <alignment horizontal="left" vertical="center"/>
    </xf>
    <xf numFmtId="3" fontId="47" fillId="4" borderId="6" xfId="0" applyNumberFormat="1" applyFont="1" applyFill="1" applyBorder="1" applyAlignment="1" applyProtection="1">
      <alignment horizontal="center" vertical="center"/>
    </xf>
    <xf numFmtId="3" fontId="47" fillId="4" borderId="14" xfId="0" applyNumberFormat="1" applyFont="1" applyFill="1" applyBorder="1" applyProtection="1"/>
    <xf numFmtId="3" fontId="4" fillId="4" borderId="15" xfId="0" applyNumberFormat="1" applyFont="1" applyFill="1" applyBorder="1" applyProtection="1"/>
    <xf numFmtId="3" fontId="3" fillId="4" borderId="1" xfId="0" applyNumberFormat="1" applyFont="1" applyFill="1" applyBorder="1" applyProtection="1"/>
    <xf numFmtId="3" fontId="4" fillId="4" borderId="1" xfId="0" applyNumberFormat="1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left" vertical="center"/>
    </xf>
    <xf numFmtId="3" fontId="5" fillId="4" borderId="0" xfId="0" applyNumberFormat="1" applyFont="1" applyFill="1" applyBorder="1" applyAlignment="1" applyProtection="1">
      <alignment horizontal="right" vertical="center"/>
    </xf>
    <xf numFmtId="3" fontId="3" fillId="4" borderId="13" xfId="0" applyNumberFormat="1" applyFont="1" applyFill="1" applyBorder="1" applyProtection="1"/>
    <xf numFmtId="3" fontId="4" fillId="4" borderId="16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left" vertical="center"/>
    </xf>
    <xf numFmtId="3" fontId="57" fillId="4" borderId="4" xfId="0" applyNumberFormat="1" applyFont="1" applyFill="1" applyBorder="1" applyAlignment="1" applyProtection="1">
      <alignment horizontal="left" vertical="center"/>
    </xf>
  </cellXfs>
  <cellStyles count="147">
    <cellStyle name="Hyperlink 2" xfId="4"/>
    <cellStyle name="Hyperlink 3" xfId="5"/>
    <cellStyle name="Hyperlink 4" xfId="6"/>
    <cellStyle name="Hyperlink 5" xfId="7"/>
    <cellStyle name="Notiz 2" xfId="8"/>
    <cellStyle name="Prozent 2" xfId="9"/>
    <cellStyle name="Standard" xfId="0" builtinId="0"/>
    <cellStyle name="Standard 10" xfId="10"/>
    <cellStyle name="Standard 10 2" xfId="11"/>
    <cellStyle name="Standard 10_Rechnung neue Vorlage" xfId="12"/>
    <cellStyle name="Standard 11" xfId="13"/>
    <cellStyle name="Standard 12" xfId="3"/>
    <cellStyle name="Standard 13" xfId="14"/>
    <cellStyle name="Standard 14" xfId="15"/>
    <cellStyle name="Standard 15" xfId="16"/>
    <cellStyle name="Standard 16" xfId="17"/>
    <cellStyle name="Standard 17" xfId="18"/>
    <cellStyle name="Standard 18" xfId="19"/>
    <cellStyle name="Standard 19" xfId="20"/>
    <cellStyle name="Standard 2" xfId="1"/>
    <cellStyle name="Standard 2 10" xfId="21"/>
    <cellStyle name="Standard 2 10 2" xfId="22"/>
    <cellStyle name="Standard 2 10_Rechnung neue Vorlage" xfId="23"/>
    <cellStyle name="Standard 2 11" xfId="24"/>
    <cellStyle name="Standard 2 12" xfId="25"/>
    <cellStyle name="Standard 2 13" xfId="26"/>
    <cellStyle name="Standard 2 14" xfId="27"/>
    <cellStyle name="Standard 2 15" xfId="28"/>
    <cellStyle name="Standard 2 16" xfId="29"/>
    <cellStyle name="Standard 2 2" xfId="30"/>
    <cellStyle name="Standard 2 3" xfId="31"/>
    <cellStyle name="Standard 2 4" xfId="32"/>
    <cellStyle name="Standard 2 5" xfId="33"/>
    <cellStyle name="Standard 2 6" xfId="34"/>
    <cellStyle name="Standard 2 7" xfId="35"/>
    <cellStyle name="Standard 2 8" xfId="36"/>
    <cellStyle name="Standard 2 9" xfId="37"/>
    <cellStyle name="Standard 2_SolteQ_AGLSRE" xfId="38"/>
    <cellStyle name="Standard 20" xfId="39"/>
    <cellStyle name="Standard 21" xfId="40"/>
    <cellStyle name="Standard 22" xfId="41"/>
    <cellStyle name="Standard 23" xfId="42"/>
    <cellStyle name="Standard 24" xfId="43"/>
    <cellStyle name="Standard 25" xfId="44"/>
    <cellStyle name="Standard 26" xfId="45"/>
    <cellStyle name="Standard 27" xfId="46"/>
    <cellStyle name="Standard 3" xfId="47"/>
    <cellStyle name="Standard 3 2" xfId="48"/>
    <cellStyle name="Standard 4" xfId="49"/>
    <cellStyle name="Standard 4 10" xfId="50"/>
    <cellStyle name="Standard 4 2" xfId="51"/>
    <cellStyle name="Standard 4 2 2" xfId="52"/>
    <cellStyle name="Standard 4 2_Rechnung neue Vorlage" xfId="53"/>
    <cellStyle name="Standard 4 3" xfId="54"/>
    <cellStyle name="Standard 4 3 2" xfId="55"/>
    <cellStyle name="Standard 4 3 2 2" xfId="56"/>
    <cellStyle name="Standard 4 3 2 2 2" xfId="57"/>
    <cellStyle name="Standard 4 3 2 3" xfId="58"/>
    <cellStyle name="Standard 4 3 2_Rechnung neue Vorlage" xfId="59"/>
    <cellStyle name="Standard 4 3 3" xfId="60"/>
    <cellStyle name="Standard 4 3 3 2" xfId="61"/>
    <cellStyle name="Standard 4 3 4" xfId="62"/>
    <cellStyle name="Standard 4 3_Rechnung neue Vorlage" xfId="63"/>
    <cellStyle name="Standard 4 4" xfId="64"/>
    <cellStyle name="Standard 4 4 2" xfId="65"/>
    <cellStyle name="Standard 4 5" xfId="66"/>
    <cellStyle name="Standard 4 5 2" xfId="67"/>
    <cellStyle name="Standard 4 6" xfId="68"/>
    <cellStyle name="Standard 4 7" xfId="69"/>
    <cellStyle name="Standard 4 8" xfId="70"/>
    <cellStyle name="Standard 4 9" xfId="71"/>
    <cellStyle name="Standard 4_Rechnung neue Vorlage" xfId="72"/>
    <cellStyle name="Standard 5" xfId="2"/>
    <cellStyle name="Standard 5 10" xfId="73"/>
    <cellStyle name="Standard 5 11" xfId="74"/>
    <cellStyle name="Standard 5 12" xfId="75"/>
    <cellStyle name="Standard 5 13" xfId="76"/>
    <cellStyle name="Standard 5 14" xfId="77"/>
    <cellStyle name="Standard 5 2" xfId="78"/>
    <cellStyle name="Standard 5 2 2" xfId="79"/>
    <cellStyle name="Standard 5 2_Rechnung neue Vorlage" xfId="80"/>
    <cellStyle name="Standard 5 3" xfId="81"/>
    <cellStyle name="Standard 5 3 2" xfId="82"/>
    <cellStyle name="Standard 5 3 2 2" xfId="83"/>
    <cellStyle name="Standard 5 3 2 2 2" xfId="84"/>
    <cellStyle name="Standard 5 3 2 2 2 2" xfId="85"/>
    <cellStyle name="Standard 5 3 2 2 3" xfId="86"/>
    <cellStyle name="Standard 5 3 2 2 4" xfId="87"/>
    <cellStyle name="Standard 5 3 2 3" xfId="88"/>
    <cellStyle name="Standard 5 3 2 4" xfId="89"/>
    <cellStyle name="Standard 5 3 2 5" xfId="90"/>
    <cellStyle name="Standard 5 3 2 6" xfId="91"/>
    <cellStyle name="Standard 5 3 2_Rechnung neue Vorlage" xfId="92"/>
    <cellStyle name="Standard 5 3 3" xfId="93"/>
    <cellStyle name="Standard 5 3 3 2" xfId="94"/>
    <cellStyle name="Standard 5 3 3 3" xfId="95"/>
    <cellStyle name="Standard 5 3 4" xfId="96"/>
    <cellStyle name="Standard 5 3 5" xfId="97"/>
    <cellStyle name="Standard 5 3_Rechnung neue Vorlage" xfId="98"/>
    <cellStyle name="Standard 5 4" xfId="99"/>
    <cellStyle name="Standard 5 4 2" xfId="100"/>
    <cellStyle name="Standard 5 4 2 2" xfId="101"/>
    <cellStyle name="Standard 5 4 2 2 2" xfId="102"/>
    <cellStyle name="Standard 5 4 2 3" xfId="103"/>
    <cellStyle name="Standard 5 4 2_Rechnung neue Vorlage" xfId="104"/>
    <cellStyle name="Standard 5 4 3" xfId="105"/>
    <cellStyle name="Standard 5 4 3 2" xfId="106"/>
    <cellStyle name="Standard 5 4 3 3" xfId="107"/>
    <cellStyle name="Standard 5 4 4" xfId="108"/>
    <cellStyle name="Standard 5 4 5" xfId="109"/>
    <cellStyle name="Standard 5 4_Rechnung neue Vorlage" xfId="110"/>
    <cellStyle name="Standard 5 5" xfId="111"/>
    <cellStyle name="Standard 5 5 2" xfId="112"/>
    <cellStyle name="Standard 5 5 3" xfId="113"/>
    <cellStyle name="Standard 5 5 4" xfId="114"/>
    <cellStyle name="Standard 5 6" xfId="115"/>
    <cellStyle name="Standard 5 6 2" xfId="116"/>
    <cellStyle name="Standard 5 6 3" xfId="117"/>
    <cellStyle name="Standard 5 7" xfId="118"/>
    <cellStyle name="Standard 5 7 2" xfId="119"/>
    <cellStyle name="Standard 5 7 3" xfId="120"/>
    <cellStyle name="Standard 5 8" xfId="121"/>
    <cellStyle name="Standard 5 8 2" xfId="122"/>
    <cellStyle name="Standard 5 8 2 2" xfId="123"/>
    <cellStyle name="Standard 5 8 3" xfId="124"/>
    <cellStyle name="Standard 5 9" xfId="125"/>
    <cellStyle name="Standard 5 9 2" xfId="126"/>
    <cellStyle name="Standard 5_Rechnung neue Vorlage" xfId="127"/>
    <cellStyle name="Standard 6" xfId="128"/>
    <cellStyle name="Standard 6 2" xfId="129"/>
    <cellStyle name="Standard 6_Rechnung neue Vorlage" xfId="130"/>
    <cellStyle name="Standard 7" xfId="131"/>
    <cellStyle name="Standard 7 2" xfId="132"/>
    <cellStyle name="Standard 7_Rechnung neue Vorlage" xfId="133"/>
    <cellStyle name="Standard 8" xfId="134"/>
    <cellStyle name="Standard 9" xfId="135"/>
    <cellStyle name="Standard 9 2" xfId="136"/>
    <cellStyle name="Standard 9_Rechnung neue Vorlage" xfId="137"/>
    <cellStyle name="Währung 2" xfId="138"/>
    <cellStyle name="Währung 2 2" xfId="139"/>
    <cellStyle name="Währung 2 3" xfId="140"/>
    <cellStyle name="Währung 2 4" xfId="141"/>
    <cellStyle name="Währung 2 5" xfId="142"/>
    <cellStyle name="Währung 2 6" xfId="143"/>
    <cellStyle name="Währung 2 7" xfId="144"/>
    <cellStyle name="Währung 2 8" xfId="145"/>
    <cellStyle name="Währung 3" xfId="14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M83" lockText="1" noThreeD="1"/>
</file>

<file path=xl/ctrlProps/ctrlProp2.xml><?xml version="1.0" encoding="utf-8"?>
<formControlPr xmlns="http://schemas.microsoft.com/office/spreadsheetml/2009/9/main" objectType="CheckBox" fmlaLink="$M$27" lockText="1" noThreeD="1"/>
</file>

<file path=xl/ctrlProps/ctrlProp3.xml><?xml version="1.0" encoding="utf-8"?>
<formControlPr xmlns="http://schemas.microsoft.com/office/spreadsheetml/2009/9/main" objectType="CheckBox" checked="Checked" fmlaLink="$M$28" lockText="1" noThreeD="1"/>
</file>

<file path=xl/ctrlProps/ctrlProp4.xml><?xml version="1.0" encoding="utf-8"?>
<formControlPr xmlns="http://schemas.microsoft.com/office/spreadsheetml/2009/9/main" objectType="CheckBox" fmlaLink="M22" lockText="1" noThreeD="1"/>
</file>

<file path=xl/ctrlProps/ctrlProp5.xml><?xml version="1.0" encoding="utf-8"?>
<formControlPr xmlns="http://schemas.microsoft.com/office/spreadsheetml/2009/9/main" objectType="CheckBox" fmlaLink="$M$29" lockText="1" noThreeD="1"/>
</file>

<file path=xl/ctrlProps/ctrlProp6.xml><?xml version="1.0" encoding="utf-8"?>
<formControlPr xmlns="http://schemas.microsoft.com/office/spreadsheetml/2009/9/main" objectType="CheckBox" fmlaLink="M85" lockText="1" noThreeD="1"/>
</file>

<file path=xl/ctrlProps/ctrlProp7.xml><?xml version="1.0" encoding="utf-8"?>
<formControlPr xmlns="http://schemas.microsoft.com/office/spreadsheetml/2009/9/main" objectType="CheckBox" checked="Checked" fmlaLink="M30" lockText="1" noThreeD="1"/>
</file>

<file path=xl/ctrlProps/ctrlProp8.xml><?xml version="1.0" encoding="utf-8"?>
<formControlPr xmlns="http://schemas.microsoft.com/office/spreadsheetml/2009/9/main" objectType="CheckBox" fmlaLink="M84" lockText="1" noThreeD="1"/>
</file>

<file path=xl/ctrlProps/ctrlProp9.xml><?xml version="1.0" encoding="utf-8"?>
<formControlPr xmlns="http://schemas.microsoft.com/office/spreadsheetml/2009/9/main" objectType="CheckBox" fmlaLink="$AJ$50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emf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1009651</xdr:colOff>
      <xdr:row>112</xdr:row>
      <xdr:rowOff>78131</xdr:rowOff>
    </xdr:from>
    <xdr:to>
      <xdr:col>8</xdr:col>
      <xdr:colOff>322230</xdr:colOff>
      <xdr:row>113</xdr:row>
      <xdr:rowOff>148056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6" y="8460131"/>
          <a:ext cx="290190" cy="222324"/>
        </a:xfrm>
        <a:prstGeom prst="rect">
          <a:avLst/>
        </a:prstGeom>
      </xdr:spPr>
    </xdr:pic>
    <xdr:clientData/>
  </xdr:twoCellAnchor>
  <xdr:twoCellAnchor editAs="oneCell">
    <xdr:from>
      <xdr:col>7</xdr:col>
      <xdr:colOff>1006187</xdr:colOff>
      <xdr:row>118</xdr:row>
      <xdr:rowOff>96982</xdr:rowOff>
    </xdr:from>
    <xdr:to>
      <xdr:col>8</xdr:col>
      <xdr:colOff>318766</xdr:colOff>
      <xdr:row>119</xdr:row>
      <xdr:rowOff>151960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3262" y="9431482"/>
          <a:ext cx="290190" cy="216901"/>
        </a:xfrm>
        <a:prstGeom prst="rect">
          <a:avLst/>
        </a:prstGeom>
      </xdr:spPr>
    </xdr:pic>
    <xdr:clientData/>
  </xdr:twoCellAnchor>
  <xdr:oneCellAnchor>
    <xdr:from>
      <xdr:col>7</xdr:col>
      <xdr:colOff>1057276</xdr:colOff>
      <xdr:row>234</xdr:row>
      <xdr:rowOff>20981</xdr:rowOff>
    </xdr:from>
    <xdr:ext cx="296697" cy="232280"/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24557381"/>
          <a:ext cx="296697" cy="23228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47625</xdr:rowOff>
    </xdr:from>
    <xdr:ext cx="296697" cy="232280"/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4584025"/>
          <a:ext cx="296697" cy="232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142875</xdr:rowOff>
        </xdr:from>
        <xdr:to>
          <xdr:col>1</xdr:col>
          <xdr:colOff>19050</xdr:colOff>
          <xdr:row>83</xdr:row>
          <xdr:rowOff>19049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460375</xdr:colOff>
          <xdr:row>0</xdr:row>
          <xdr:rowOff>19050</xdr:rowOff>
        </xdr:from>
        <xdr:to>
          <xdr:col>12</xdr:col>
          <xdr:colOff>111125</xdr:colOff>
          <xdr:row>1</xdr:row>
          <xdr:rowOff>9525</xdr:rowOff>
        </xdr:to>
        <xdr:pic>
          <xdr:nvPicPr>
            <xdr:cNvPr id="11" name="Grafik 10"/>
            <xdr:cNvPicPr>
              <a:picLocks noChangeAspect="1" noChangeArrowheads="1"/>
              <a:extLst>
                <a:ext uri="{84589F7E-364E-4C9E-8A38-B11213B215E9}">
                  <a14:cameraTool cellRange="Logos!C1" spid="_x0000_s67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826000" y="19050"/>
              <a:ext cx="2270125" cy="815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87311</xdr:colOff>
          <xdr:row>58</xdr:row>
          <xdr:rowOff>36368</xdr:rowOff>
        </xdr:from>
        <xdr:to>
          <xdr:col>12</xdr:col>
          <xdr:colOff>127287</xdr:colOff>
          <xdr:row>63</xdr:row>
          <xdr:rowOff>117282</xdr:rowOff>
        </xdr:to>
        <xdr:pic>
          <xdr:nvPicPr>
            <xdr:cNvPr id="12" name="Grafik 11"/>
            <xdr:cNvPicPr>
              <a:picLocks noChangeAspect="1" noChangeArrowheads="1"/>
              <a:extLst>
                <a:ext uri="{84589F7E-364E-4C9E-8A38-B11213B215E9}">
                  <a14:cameraTool cellRange="Logos!C1" spid="_x0000_s678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968874" y="10712306"/>
              <a:ext cx="2143413" cy="80322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171450</xdr:rowOff>
        </xdr:from>
        <xdr:to>
          <xdr:col>1</xdr:col>
          <xdr:colOff>76200</xdr:colOff>
          <xdr:row>27</xdr:row>
          <xdr:rowOff>38100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</xdr:row>
          <xdr:rowOff>9525</xdr:rowOff>
        </xdr:from>
        <xdr:to>
          <xdr:col>1</xdr:col>
          <xdr:colOff>76200</xdr:colOff>
          <xdr:row>28</xdr:row>
          <xdr:rowOff>19050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20</xdr:row>
          <xdr:rowOff>33337</xdr:rowOff>
        </xdr:from>
        <xdr:to>
          <xdr:col>9</xdr:col>
          <xdr:colOff>47625</xdr:colOff>
          <xdr:row>22</xdr:row>
          <xdr:rowOff>42862</xdr:rowOff>
        </xdr:to>
        <xdr:sp macro="" textlink="">
          <xdr:nvSpPr>
            <xdr:cNvPr id="6404" name="Check Box 260" hidden="1">
              <a:extLst>
                <a:ext uri="{63B3BB69-23CF-44E3-9099-C40C66FF867C}">
                  <a14:compatExt spid="_x0000_s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19802</xdr:colOff>
          <xdr:row>27</xdr:row>
          <xdr:rowOff>160338</xdr:rowOff>
        </xdr:from>
        <xdr:to>
          <xdr:col>1</xdr:col>
          <xdr:colOff>76952</xdr:colOff>
          <xdr:row>29</xdr:row>
          <xdr:rowOff>26988</xdr:rowOff>
        </xdr:to>
        <xdr:sp macro="" textlink="">
          <xdr:nvSpPr>
            <xdr:cNvPr id="6595" name="Check Box 451" hidden="1">
              <a:extLst>
                <a:ext uri="{63B3BB69-23CF-44E3-9099-C40C66FF867C}">
                  <a14:compatExt spid="_x0000_s6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83</xdr:row>
          <xdr:rowOff>104775</xdr:rowOff>
        </xdr:from>
        <xdr:to>
          <xdr:col>1</xdr:col>
          <xdr:colOff>66675</xdr:colOff>
          <xdr:row>85</xdr:row>
          <xdr:rowOff>57151</xdr:rowOff>
        </xdr:to>
        <xdr:sp macro="" textlink="">
          <xdr:nvSpPr>
            <xdr:cNvPr id="6606" name="Check Box 462" hidden="1">
              <a:extLst>
                <a:ext uri="{63B3BB69-23CF-44E3-9099-C40C66FF867C}">
                  <a14:compatExt spid="_x0000_s6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18549</xdr:colOff>
          <xdr:row>28</xdr:row>
          <xdr:rowOff>161925</xdr:rowOff>
        </xdr:from>
        <xdr:to>
          <xdr:col>1</xdr:col>
          <xdr:colOff>189999</xdr:colOff>
          <xdr:row>30</xdr:row>
          <xdr:rowOff>19050</xdr:rowOff>
        </xdr:to>
        <xdr:sp macro="" textlink="">
          <xdr:nvSpPr>
            <xdr:cNvPr id="6661" name="Check Box 517" hidden="1">
              <a:extLst>
                <a:ext uri="{63B3BB69-23CF-44E3-9099-C40C66FF867C}">
                  <a14:compatExt spid="_x0000_s6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82</xdr:row>
          <xdr:rowOff>123825</xdr:rowOff>
        </xdr:from>
        <xdr:to>
          <xdr:col>1</xdr:col>
          <xdr:colOff>133350</xdr:colOff>
          <xdr:row>84</xdr:row>
          <xdr:rowOff>1</xdr:rowOff>
        </xdr:to>
        <xdr:sp macro="" textlink="">
          <xdr:nvSpPr>
            <xdr:cNvPr id="6682" name="Check Box 538" hidden="1">
              <a:extLst>
                <a:ext uri="{63B3BB69-23CF-44E3-9099-C40C66FF867C}">
                  <a14:compatExt spid="_x0000_s6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1235</xdr:row>
      <xdr:rowOff>0</xdr:rowOff>
    </xdr:from>
    <xdr:to>
      <xdr:col>3</xdr:col>
      <xdr:colOff>152400</xdr:colOff>
      <xdr:row>1235</xdr:row>
      <xdr:rowOff>152400</xdr:rowOff>
    </xdr:to>
    <xdr:sp macro="" textlink="">
      <xdr:nvSpPr>
        <xdr:cNvPr id="2" name="dimg_19" descr="Symbol „Von der Community überprüft“"/>
        <xdr:cNvSpPr>
          <a:spLocks noChangeAspect="1" noChangeArrowheads="1"/>
        </xdr:cNvSpPr>
      </xdr:nvSpPr>
      <xdr:spPr bwMode="auto">
        <a:xfrm>
          <a:off x="14087475" y="19869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1248</xdr:row>
      <xdr:rowOff>0</xdr:rowOff>
    </xdr:from>
    <xdr:to>
      <xdr:col>3</xdr:col>
      <xdr:colOff>152400</xdr:colOff>
      <xdr:row>1248</xdr:row>
      <xdr:rowOff>152400</xdr:rowOff>
    </xdr:to>
    <xdr:sp macro="" textlink="">
      <xdr:nvSpPr>
        <xdr:cNvPr id="3" name="dimg_19" descr="Symbol „Von der Community überprüft“"/>
        <xdr:cNvSpPr>
          <a:spLocks noChangeAspect="1" noChangeArrowheads="1"/>
        </xdr:cNvSpPr>
      </xdr:nvSpPr>
      <xdr:spPr bwMode="auto">
        <a:xfrm>
          <a:off x="14087475" y="200796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1247</xdr:row>
      <xdr:rowOff>0</xdr:rowOff>
    </xdr:from>
    <xdr:to>
      <xdr:col>3</xdr:col>
      <xdr:colOff>152400</xdr:colOff>
      <xdr:row>1247</xdr:row>
      <xdr:rowOff>152400</xdr:rowOff>
    </xdr:to>
    <xdr:sp macro="" textlink="">
      <xdr:nvSpPr>
        <xdr:cNvPr id="4" name="dimg_19" descr="Symbol „Von der Community überprüft“"/>
        <xdr:cNvSpPr>
          <a:spLocks noChangeAspect="1" noChangeArrowheads="1"/>
        </xdr:cNvSpPr>
      </xdr:nvSpPr>
      <xdr:spPr bwMode="auto">
        <a:xfrm>
          <a:off x="14087475" y="200634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1252</xdr:row>
      <xdr:rowOff>0</xdr:rowOff>
    </xdr:from>
    <xdr:to>
      <xdr:col>2</xdr:col>
      <xdr:colOff>152400</xdr:colOff>
      <xdr:row>1252</xdr:row>
      <xdr:rowOff>152400</xdr:rowOff>
    </xdr:to>
    <xdr:sp macro="" textlink="">
      <xdr:nvSpPr>
        <xdr:cNvPr id="5" name="dimg_19" descr="Symbol „Von der Community überprüft“"/>
        <xdr:cNvSpPr>
          <a:spLocks noChangeAspect="1" noChangeArrowheads="1"/>
        </xdr:cNvSpPr>
      </xdr:nvSpPr>
      <xdr:spPr bwMode="auto">
        <a:xfrm>
          <a:off x="9296400" y="2014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1266</xdr:row>
      <xdr:rowOff>0</xdr:rowOff>
    </xdr:from>
    <xdr:to>
      <xdr:col>3</xdr:col>
      <xdr:colOff>152400</xdr:colOff>
      <xdr:row>1266</xdr:row>
      <xdr:rowOff>152400</xdr:rowOff>
    </xdr:to>
    <xdr:sp macro="" textlink="">
      <xdr:nvSpPr>
        <xdr:cNvPr id="6" name="dimg_19" descr="Symbol „Von der Community überprüft“"/>
        <xdr:cNvSpPr>
          <a:spLocks noChangeAspect="1" noChangeArrowheads="1"/>
        </xdr:cNvSpPr>
      </xdr:nvSpPr>
      <xdr:spPr bwMode="auto">
        <a:xfrm>
          <a:off x="14087475" y="203711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1268</xdr:row>
      <xdr:rowOff>0</xdr:rowOff>
    </xdr:from>
    <xdr:to>
      <xdr:col>2</xdr:col>
      <xdr:colOff>152400</xdr:colOff>
      <xdr:row>1268</xdr:row>
      <xdr:rowOff>152400</xdr:rowOff>
    </xdr:to>
    <xdr:sp macro="" textlink="">
      <xdr:nvSpPr>
        <xdr:cNvPr id="7" name="dimg_19" descr="Symbol „Von der Community überprüft“"/>
        <xdr:cNvSpPr>
          <a:spLocks noChangeAspect="1" noChangeArrowheads="1"/>
        </xdr:cNvSpPr>
      </xdr:nvSpPr>
      <xdr:spPr bwMode="auto">
        <a:xfrm>
          <a:off x="9296400" y="204035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1269</xdr:row>
      <xdr:rowOff>0</xdr:rowOff>
    </xdr:from>
    <xdr:to>
      <xdr:col>2</xdr:col>
      <xdr:colOff>152400</xdr:colOff>
      <xdr:row>1269</xdr:row>
      <xdr:rowOff>152400</xdr:rowOff>
    </xdr:to>
    <xdr:sp macro="" textlink="">
      <xdr:nvSpPr>
        <xdr:cNvPr id="8" name="dimg_19" descr="Symbol „Von der Community überprüft“"/>
        <xdr:cNvSpPr>
          <a:spLocks noChangeAspect="1" noChangeArrowheads="1"/>
        </xdr:cNvSpPr>
      </xdr:nvSpPr>
      <xdr:spPr bwMode="auto">
        <a:xfrm>
          <a:off x="9296400" y="204196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1270</xdr:row>
      <xdr:rowOff>0</xdr:rowOff>
    </xdr:from>
    <xdr:to>
      <xdr:col>3</xdr:col>
      <xdr:colOff>152400</xdr:colOff>
      <xdr:row>1270</xdr:row>
      <xdr:rowOff>152400</xdr:rowOff>
    </xdr:to>
    <xdr:sp macro="" textlink="">
      <xdr:nvSpPr>
        <xdr:cNvPr id="9" name="dimg_19" descr="Symbol „Von der Community überprüft“"/>
        <xdr:cNvSpPr>
          <a:spLocks noChangeAspect="1" noChangeArrowheads="1"/>
        </xdr:cNvSpPr>
      </xdr:nvSpPr>
      <xdr:spPr bwMode="auto">
        <a:xfrm>
          <a:off x="14087475" y="20435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1270</xdr:row>
      <xdr:rowOff>0</xdr:rowOff>
    </xdr:from>
    <xdr:to>
      <xdr:col>5</xdr:col>
      <xdr:colOff>152400</xdr:colOff>
      <xdr:row>1270</xdr:row>
      <xdr:rowOff>152400</xdr:rowOff>
    </xdr:to>
    <xdr:sp macro="" textlink="">
      <xdr:nvSpPr>
        <xdr:cNvPr id="10" name="dimg_19" descr="Symbol „Von der Community überprüft“"/>
        <xdr:cNvSpPr>
          <a:spLocks noChangeAspect="1" noChangeArrowheads="1"/>
        </xdr:cNvSpPr>
      </xdr:nvSpPr>
      <xdr:spPr bwMode="auto">
        <a:xfrm>
          <a:off x="23355300" y="204358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1272</xdr:row>
      <xdr:rowOff>0</xdr:rowOff>
    </xdr:from>
    <xdr:to>
      <xdr:col>5</xdr:col>
      <xdr:colOff>152400</xdr:colOff>
      <xdr:row>1272</xdr:row>
      <xdr:rowOff>152400</xdr:rowOff>
    </xdr:to>
    <xdr:sp macro="" textlink="">
      <xdr:nvSpPr>
        <xdr:cNvPr id="11" name="dimg_19" descr="Symbol „Von der Community überprüft“"/>
        <xdr:cNvSpPr>
          <a:spLocks noChangeAspect="1" noChangeArrowheads="1"/>
        </xdr:cNvSpPr>
      </xdr:nvSpPr>
      <xdr:spPr bwMode="auto">
        <a:xfrm>
          <a:off x="23355300" y="204682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1274</xdr:row>
      <xdr:rowOff>0</xdr:rowOff>
    </xdr:from>
    <xdr:to>
      <xdr:col>2</xdr:col>
      <xdr:colOff>152400</xdr:colOff>
      <xdr:row>1274</xdr:row>
      <xdr:rowOff>152400</xdr:rowOff>
    </xdr:to>
    <xdr:sp macro="" textlink="">
      <xdr:nvSpPr>
        <xdr:cNvPr id="12" name="dimg_19" descr="Symbol „Von der Community überprüft“"/>
        <xdr:cNvSpPr>
          <a:spLocks noChangeAspect="1" noChangeArrowheads="1"/>
        </xdr:cNvSpPr>
      </xdr:nvSpPr>
      <xdr:spPr bwMode="auto">
        <a:xfrm>
          <a:off x="9296400" y="205006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1274</xdr:row>
      <xdr:rowOff>0</xdr:rowOff>
    </xdr:from>
    <xdr:to>
      <xdr:col>5</xdr:col>
      <xdr:colOff>152400</xdr:colOff>
      <xdr:row>1274</xdr:row>
      <xdr:rowOff>152400</xdr:rowOff>
    </xdr:to>
    <xdr:sp macro="" textlink="">
      <xdr:nvSpPr>
        <xdr:cNvPr id="13" name="dimg_19" descr="Symbol „Von der Community überprüft“"/>
        <xdr:cNvSpPr>
          <a:spLocks noChangeAspect="1" noChangeArrowheads="1"/>
        </xdr:cNvSpPr>
      </xdr:nvSpPr>
      <xdr:spPr bwMode="auto">
        <a:xfrm>
          <a:off x="23355300" y="205006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1283</xdr:row>
      <xdr:rowOff>0</xdr:rowOff>
    </xdr:from>
    <xdr:to>
      <xdr:col>5</xdr:col>
      <xdr:colOff>152400</xdr:colOff>
      <xdr:row>1283</xdr:row>
      <xdr:rowOff>152400</xdr:rowOff>
    </xdr:to>
    <xdr:sp macro="" textlink="">
      <xdr:nvSpPr>
        <xdr:cNvPr id="14" name="dimg_19" descr="Symbol „Von der Community überprüft“"/>
        <xdr:cNvSpPr>
          <a:spLocks noChangeAspect="1" noChangeArrowheads="1"/>
        </xdr:cNvSpPr>
      </xdr:nvSpPr>
      <xdr:spPr bwMode="auto">
        <a:xfrm>
          <a:off x="23355300" y="20646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1284</xdr:row>
      <xdr:rowOff>0</xdr:rowOff>
    </xdr:from>
    <xdr:to>
      <xdr:col>2</xdr:col>
      <xdr:colOff>152400</xdr:colOff>
      <xdr:row>1284</xdr:row>
      <xdr:rowOff>152400</xdr:rowOff>
    </xdr:to>
    <xdr:sp macro="" textlink="">
      <xdr:nvSpPr>
        <xdr:cNvPr id="15" name="dimg_19" descr="Symbol „Von der Community überprüft“"/>
        <xdr:cNvSpPr>
          <a:spLocks noChangeAspect="1" noChangeArrowheads="1"/>
        </xdr:cNvSpPr>
      </xdr:nvSpPr>
      <xdr:spPr bwMode="auto">
        <a:xfrm>
          <a:off x="9296400" y="206625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1286</xdr:row>
      <xdr:rowOff>0</xdr:rowOff>
    </xdr:from>
    <xdr:to>
      <xdr:col>2</xdr:col>
      <xdr:colOff>152400</xdr:colOff>
      <xdr:row>1286</xdr:row>
      <xdr:rowOff>152400</xdr:rowOff>
    </xdr:to>
    <xdr:sp macro="" textlink="">
      <xdr:nvSpPr>
        <xdr:cNvPr id="16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06949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1331</xdr:row>
      <xdr:rowOff>0</xdr:rowOff>
    </xdr:from>
    <xdr:to>
      <xdr:col>2</xdr:col>
      <xdr:colOff>152400</xdr:colOff>
      <xdr:row>1331</xdr:row>
      <xdr:rowOff>152400</xdr:rowOff>
    </xdr:to>
    <xdr:sp macro="" textlink="">
      <xdr:nvSpPr>
        <xdr:cNvPr id="17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1423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1350</xdr:row>
      <xdr:rowOff>0</xdr:rowOff>
    </xdr:from>
    <xdr:to>
      <xdr:col>3</xdr:col>
      <xdr:colOff>152400</xdr:colOff>
      <xdr:row>1350</xdr:row>
      <xdr:rowOff>152400</xdr:rowOff>
    </xdr:to>
    <xdr:sp macro="" textlink="">
      <xdr:nvSpPr>
        <xdr:cNvPr id="18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1731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1362</xdr:row>
      <xdr:rowOff>0</xdr:rowOff>
    </xdr:from>
    <xdr:to>
      <xdr:col>3</xdr:col>
      <xdr:colOff>152400</xdr:colOff>
      <xdr:row>1362</xdr:row>
      <xdr:rowOff>152400</xdr:rowOff>
    </xdr:to>
    <xdr:sp macro="" textlink="">
      <xdr:nvSpPr>
        <xdr:cNvPr id="19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19255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1364</xdr:row>
      <xdr:rowOff>0</xdr:rowOff>
    </xdr:from>
    <xdr:to>
      <xdr:col>3</xdr:col>
      <xdr:colOff>152400</xdr:colOff>
      <xdr:row>1364</xdr:row>
      <xdr:rowOff>152400</xdr:rowOff>
    </xdr:to>
    <xdr:sp macro="" textlink="">
      <xdr:nvSpPr>
        <xdr:cNvPr id="20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19579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1365</xdr:row>
      <xdr:rowOff>0</xdr:rowOff>
    </xdr:from>
    <xdr:to>
      <xdr:col>2</xdr:col>
      <xdr:colOff>152400</xdr:colOff>
      <xdr:row>1365</xdr:row>
      <xdr:rowOff>152400</xdr:rowOff>
    </xdr:to>
    <xdr:sp macro="" textlink="">
      <xdr:nvSpPr>
        <xdr:cNvPr id="21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1974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1403</xdr:row>
      <xdr:rowOff>0</xdr:rowOff>
    </xdr:from>
    <xdr:to>
      <xdr:col>2</xdr:col>
      <xdr:colOff>152400</xdr:colOff>
      <xdr:row>1403</xdr:row>
      <xdr:rowOff>152400</xdr:rowOff>
    </xdr:to>
    <xdr:sp macro="" textlink="">
      <xdr:nvSpPr>
        <xdr:cNvPr id="22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2589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1403</xdr:row>
      <xdr:rowOff>0</xdr:rowOff>
    </xdr:from>
    <xdr:to>
      <xdr:col>5</xdr:col>
      <xdr:colOff>152400</xdr:colOff>
      <xdr:row>1403</xdr:row>
      <xdr:rowOff>152400</xdr:rowOff>
    </xdr:to>
    <xdr:sp macro="" textlink="">
      <xdr:nvSpPr>
        <xdr:cNvPr id="23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5894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1406</xdr:row>
      <xdr:rowOff>0</xdr:rowOff>
    </xdr:from>
    <xdr:to>
      <xdr:col>2</xdr:col>
      <xdr:colOff>152400</xdr:colOff>
      <xdr:row>1406</xdr:row>
      <xdr:rowOff>152400</xdr:rowOff>
    </xdr:to>
    <xdr:sp macro="" textlink="">
      <xdr:nvSpPr>
        <xdr:cNvPr id="24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26380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1406</xdr:row>
      <xdr:rowOff>0</xdr:rowOff>
    </xdr:from>
    <xdr:to>
      <xdr:col>3</xdr:col>
      <xdr:colOff>152400</xdr:colOff>
      <xdr:row>1406</xdr:row>
      <xdr:rowOff>152400</xdr:rowOff>
    </xdr:to>
    <xdr:sp macro="" textlink="">
      <xdr:nvSpPr>
        <xdr:cNvPr id="25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26380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1407</xdr:row>
      <xdr:rowOff>0</xdr:rowOff>
    </xdr:from>
    <xdr:to>
      <xdr:col>3</xdr:col>
      <xdr:colOff>152400</xdr:colOff>
      <xdr:row>1407</xdr:row>
      <xdr:rowOff>152400</xdr:rowOff>
    </xdr:to>
    <xdr:sp macro="" textlink="">
      <xdr:nvSpPr>
        <xdr:cNvPr id="26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2654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1407</xdr:row>
      <xdr:rowOff>0</xdr:rowOff>
    </xdr:from>
    <xdr:to>
      <xdr:col>2</xdr:col>
      <xdr:colOff>152400</xdr:colOff>
      <xdr:row>1407</xdr:row>
      <xdr:rowOff>152400</xdr:rowOff>
    </xdr:to>
    <xdr:sp macro="" textlink="">
      <xdr:nvSpPr>
        <xdr:cNvPr id="27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2654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1407</xdr:row>
      <xdr:rowOff>0</xdr:rowOff>
    </xdr:from>
    <xdr:to>
      <xdr:col>5</xdr:col>
      <xdr:colOff>152400</xdr:colOff>
      <xdr:row>1407</xdr:row>
      <xdr:rowOff>152400</xdr:rowOff>
    </xdr:to>
    <xdr:sp macro="" textlink="">
      <xdr:nvSpPr>
        <xdr:cNvPr id="28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6542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1408</xdr:row>
      <xdr:rowOff>0</xdr:rowOff>
    </xdr:from>
    <xdr:to>
      <xdr:col>5</xdr:col>
      <xdr:colOff>152400</xdr:colOff>
      <xdr:row>1408</xdr:row>
      <xdr:rowOff>152400</xdr:rowOff>
    </xdr:to>
    <xdr:sp macro="" textlink="">
      <xdr:nvSpPr>
        <xdr:cNvPr id="29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6704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1408</xdr:row>
      <xdr:rowOff>0</xdr:rowOff>
    </xdr:from>
    <xdr:to>
      <xdr:col>3</xdr:col>
      <xdr:colOff>152400</xdr:colOff>
      <xdr:row>1408</xdr:row>
      <xdr:rowOff>152400</xdr:rowOff>
    </xdr:to>
    <xdr:sp macro="" textlink="">
      <xdr:nvSpPr>
        <xdr:cNvPr id="30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26704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1408</xdr:row>
      <xdr:rowOff>0</xdr:rowOff>
    </xdr:from>
    <xdr:to>
      <xdr:col>2</xdr:col>
      <xdr:colOff>152400</xdr:colOff>
      <xdr:row>1408</xdr:row>
      <xdr:rowOff>152400</xdr:rowOff>
    </xdr:to>
    <xdr:sp macro="" textlink="">
      <xdr:nvSpPr>
        <xdr:cNvPr id="31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26704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1409</xdr:row>
      <xdr:rowOff>0</xdr:rowOff>
    </xdr:from>
    <xdr:to>
      <xdr:col>2</xdr:col>
      <xdr:colOff>152400</xdr:colOff>
      <xdr:row>1409</xdr:row>
      <xdr:rowOff>152400</xdr:rowOff>
    </xdr:to>
    <xdr:sp macro="" textlink="">
      <xdr:nvSpPr>
        <xdr:cNvPr id="32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26866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1409</xdr:row>
      <xdr:rowOff>0</xdr:rowOff>
    </xdr:from>
    <xdr:to>
      <xdr:col>3</xdr:col>
      <xdr:colOff>152400</xdr:colOff>
      <xdr:row>1409</xdr:row>
      <xdr:rowOff>152400</xdr:rowOff>
    </xdr:to>
    <xdr:sp macro="" textlink="">
      <xdr:nvSpPr>
        <xdr:cNvPr id="33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26866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1409</xdr:row>
      <xdr:rowOff>0</xdr:rowOff>
    </xdr:from>
    <xdr:to>
      <xdr:col>5</xdr:col>
      <xdr:colOff>152400</xdr:colOff>
      <xdr:row>1409</xdr:row>
      <xdr:rowOff>152400</xdr:rowOff>
    </xdr:to>
    <xdr:sp macro="" textlink="">
      <xdr:nvSpPr>
        <xdr:cNvPr id="34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6866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1408</xdr:row>
          <xdr:rowOff>38100</xdr:rowOff>
        </xdr:from>
        <xdr:to>
          <xdr:col>1</xdr:col>
          <xdr:colOff>466725</xdr:colOff>
          <xdr:row>1409</xdr:row>
          <xdr:rowOff>95250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5</xdr:col>
      <xdr:colOff>0</xdr:colOff>
      <xdr:row>1410</xdr:row>
      <xdr:rowOff>0</xdr:rowOff>
    </xdr:from>
    <xdr:to>
      <xdr:col>5</xdr:col>
      <xdr:colOff>152400</xdr:colOff>
      <xdr:row>1410</xdr:row>
      <xdr:rowOff>152400</xdr:rowOff>
    </xdr:to>
    <xdr:sp macro="" textlink="">
      <xdr:nvSpPr>
        <xdr:cNvPr id="36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702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1410</xdr:row>
      <xdr:rowOff>0</xdr:rowOff>
    </xdr:from>
    <xdr:to>
      <xdr:col>3</xdr:col>
      <xdr:colOff>152400</xdr:colOff>
      <xdr:row>1410</xdr:row>
      <xdr:rowOff>152400</xdr:rowOff>
    </xdr:to>
    <xdr:sp macro="" textlink="">
      <xdr:nvSpPr>
        <xdr:cNvPr id="37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27028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1420</xdr:row>
      <xdr:rowOff>0</xdr:rowOff>
    </xdr:from>
    <xdr:to>
      <xdr:col>5</xdr:col>
      <xdr:colOff>152400</xdr:colOff>
      <xdr:row>1420</xdr:row>
      <xdr:rowOff>152400</xdr:rowOff>
    </xdr:to>
    <xdr:sp macro="" textlink="">
      <xdr:nvSpPr>
        <xdr:cNvPr id="38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2864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1439</xdr:row>
      <xdr:rowOff>0</xdr:rowOff>
    </xdr:from>
    <xdr:to>
      <xdr:col>3</xdr:col>
      <xdr:colOff>152400</xdr:colOff>
      <xdr:row>1439</xdr:row>
      <xdr:rowOff>152400</xdr:rowOff>
    </xdr:to>
    <xdr:sp macro="" textlink="">
      <xdr:nvSpPr>
        <xdr:cNvPr id="39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317527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1441</xdr:row>
      <xdr:rowOff>0</xdr:rowOff>
    </xdr:from>
    <xdr:to>
      <xdr:col>3</xdr:col>
      <xdr:colOff>152400</xdr:colOff>
      <xdr:row>1441</xdr:row>
      <xdr:rowOff>152400</xdr:rowOff>
    </xdr:to>
    <xdr:sp macro="" textlink="">
      <xdr:nvSpPr>
        <xdr:cNvPr id="40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320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1441</xdr:row>
      <xdr:rowOff>0</xdr:rowOff>
    </xdr:from>
    <xdr:to>
      <xdr:col>2</xdr:col>
      <xdr:colOff>152400</xdr:colOff>
      <xdr:row>1441</xdr:row>
      <xdr:rowOff>152400</xdr:rowOff>
    </xdr:to>
    <xdr:sp macro="" textlink="">
      <xdr:nvSpPr>
        <xdr:cNvPr id="41" name="dimg_20" descr="Symbol „Von der Community überprüft“"/>
        <xdr:cNvSpPr>
          <a:spLocks noChangeAspect="1" noChangeArrowheads="1"/>
        </xdr:cNvSpPr>
      </xdr:nvSpPr>
      <xdr:spPr bwMode="auto">
        <a:xfrm>
          <a:off x="9296400" y="2320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1441</xdr:row>
      <xdr:rowOff>0</xdr:rowOff>
    </xdr:from>
    <xdr:to>
      <xdr:col>5</xdr:col>
      <xdr:colOff>152400</xdr:colOff>
      <xdr:row>1441</xdr:row>
      <xdr:rowOff>152400</xdr:rowOff>
    </xdr:to>
    <xdr:sp macro="" textlink="">
      <xdr:nvSpPr>
        <xdr:cNvPr id="42" name="dimg_20" descr="Symbol „Von der Community überprüft“"/>
        <xdr:cNvSpPr>
          <a:spLocks noChangeAspect="1" noChangeArrowheads="1"/>
        </xdr:cNvSpPr>
      </xdr:nvSpPr>
      <xdr:spPr bwMode="auto">
        <a:xfrm>
          <a:off x="23355300" y="23207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152400</xdr:colOff>
      <xdr:row>1465</xdr:row>
      <xdr:rowOff>152400</xdr:rowOff>
    </xdr:to>
    <xdr:sp macro="" textlink="">
      <xdr:nvSpPr>
        <xdr:cNvPr id="43" name="dimg_20" descr="Symbol „Von der Community überprüft“"/>
        <xdr:cNvSpPr>
          <a:spLocks noChangeAspect="1" noChangeArrowheads="1"/>
        </xdr:cNvSpPr>
      </xdr:nvSpPr>
      <xdr:spPr bwMode="auto">
        <a:xfrm>
          <a:off x="14087475" y="235962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1530</xdr:row>
      <xdr:rowOff>0</xdr:rowOff>
    </xdr:from>
    <xdr:to>
      <xdr:col>5</xdr:col>
      <xdr:colOff>152400</xdr:colOff>
      <xdr:row>1530</xdr:row>
      <xdr:rowOff>152400</xdr:rowOff>
    </xdr:to>
    <xdr:sp macro="" textlink="">
      <xdr:nvSpPr>
        <xdr:cNvPr id="44" name="dimg_26" descr="Symbol „Von der Community überprüft“"/>
        <xdr:cNvSpPr>
          <a:spLocks noChangeAspect="1" noChangeArrowheads="1"/>
        </xdr:cNvSpPr>
      </xdr:nvSpPr>
      <xdr:spPr bwMode="auto">
        <a:xfrm>
          <a:off x="23355300" y="246487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152400</xdr:rowOff>
    </xdr:from>
    <xdr:to>
      <xdr:col>0</xdr:col>
      <xdr:colOff>2857500</xdr:colOff>
      <xdr:row>0</xdr:row>
      <xdr:rowOff>1129727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52400"/>
          <a:ext cx="2438400" cy="9773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2</xdr:col>
          <xdr:colOff>2905125</xdr:colOff>
          <xdr:row>1</xdr:row>
          <xdr:rowOff>0</xdr:rowOff>
        </xdr:to>
        <xdr:pic>
          <xdr:nvPicPr>
            <xdr:cNvPr id="8" name="Grafik 7"/>
            <xdr:cNvPicPr>
              <a:picLocks noChangeAspect="1" noChangeArrowheads="1"/>
              <a:extLst>
                <a:ext uri="{84589F7E-364E-4C9E-8A38-B11213B215E9}">
                  <a14:cameraTool cellRange="Logo01" spid="_x0000_s95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667125" y="0"/>
              <a:ext cx="2905125" cy="1181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381000</xdr:colOff>
      <xdr:row>1</xdr:row>
      <xdr:rowOff>19050</xdr:rowOff>
    </xdr:from>
    <xdr:to>
      <xdr:col>0</xdr:col>
      <xdr:colOff>2819400</xdr:colOff>
      <xdr:row>1</xdr:row>
      <xdr:rowOff>996377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200150"/>
          <a:ext cx="2438400" cy="977327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2</xdr:row>
      <xdr:rowOff>28575</xdr:rowOff>
    </xdr:from>
    <xdr:to>
      <xdr:col>0</xdr:col>
      <xdr:colOff>2867025</xdr:colOff>
      <xdr:row>3</xdr:row>
      <xdr:rowOff>76200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2390775"/>
          <a:ext cx="2314575" cy="1228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lteQ%20Solardach\Kalkulationstool\SolteQ%20Solardach%20Kalkulationstool%20v17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lteQ%20Solardach\Kalkulationstool\SolteQ%20Solardach%20Kalkulationstool%20v17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Eingabe _ERA1"/>
      <sheetName val="ERA2-Erstes Richtpreis-Angebot"/>
      <sheetName val="Kalkulationstool (B2B+B2C)"/>
      <sheetName val="Produktauswahl"/>
      <sheetName val="Kaufvertrag (B2C) (RE)"/>
      <sheetName val="Preisliste-D-P0-30"/>
      <sheetName val="3&quot; Vergleich grafisch"/>
      <sheetName val="Languages"/>
      <sheetName val="Quittung für Anzahlung"/>
      <sheetName val="Darlehnsrechner"/>
      <sheetName val="Darlehnsrechner (3)"/>
      <sheetName val="E3DC-Stromspeicher"/>
      <sheetName val="Stromspeicher Sonnen"/>
      <sheetName val="Finanzierungs-Paket (Übersicht)"/>
      <sheetName val="Finanzierungs-Paket (1)"/>
      <sheetName val="Finanzierungs-Paket (2)"/>
      <sheetName val="Finanzierungs-Paket (2b)"/>
      <sheetName val="Finanzierungs-Paket (3)"/>
      <sheetName val="Darlehnsrechner (1)"/>
      <sheetName val="Darlehnsrechner (2)"/>
      <sheetName val="kurz und knapp"/>
      <sheetName val="Einfache Rechnung 0_15"/>
      <sheetName val="Einfache Rechnung 0_15 (2)"/>
      <sheetName val="E_Auto-Übersicht"/>
      <sheetName val="Kaufvertrag 1.980+ einfach"/>
      <sheetName val="Kaufvertrag 49-Euro einfach"/>
      <sheetName val="Kaufvertrag (49EURO-Paket)"/>
      <sheetName val="Angebot neutral"/>
      <sheetName val="Angebot neutral (2)"/>
      <sheetName val="Wirtschaftlichkeitsanalyse Stro"/>
      <sheetName val="Wirtschaftlichkeitsanalyse Hzg"/>
      <sheetName val="Kaufvertrag Heizungspaket"/>
      <sheetName val="Darlehnsrechner (49Euro)"/>
      <sheetName val="Marktvergleich"/>
      <sheetName val="Fördermittel"/>
      <sheetName val="Orte"/>
      <sheetName val="PLZ"/>
      <sheetName val="Widerrufsbelehrung separat"/>
      <sheetName val="Artikelstamm"/>
      <sheetName val="Log"/>
      <sheetName val="Logos"/>
      <sheetName val="Tabelle1"/>
    </sheetNames>
    <sheetDataSet>
      <sheetData sheetId="0"/>
      <sheetData sheetId="1"/>
      <sheetData sheetId="2"/>
      <sheetData sheetId="3">
        <row r="493">
          <cell r="W493" t="b">
            <v>0</v>
          </cell>
          <cell r="X493" t="b">
            <v>1</v>
          </cell>
        </row>
        <row r="494">
          <cell r="W494" t="b">
            <v>0</v>
          </cell>
          <cell r="X494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Eingabe _ERA1"/>
      <sheetName val="ERA2-Erstes Richtpreis-Angebot"/>
      <sheetName val="Kalkulationstool (B2B+B2C)"/>
      <sheetName val="Produktauswahl"/>
      <sheetName val="Kaufvertrag (B2C) (RE)"/>
      <sheetName val="3&quot; Vergleich grafisch"/>
      <sheetName val="Languages"/>
      <sheetName val="Quittung für Anzahlung"/>
      <sheetName val="Preisliste-D-P0-30"/>
      <sheetName val="Darlehnsrechner"/>
      <sheetName val="Darlehnsrechner (3)"/>
      <sheetName val="E3DC-Stromspeicher"/>
      <sheetName val="Stromspeicher Sonnen"/>
      <sheetName val="Finanzierungs-Paket (Übersicht)"/>
      <sheetName val="Finanzierungs-Paket (1)"/>
      <sheetName val="Finanzierungs-Paket (2)"/>
      <sheetName val="Finanzierungs-Paket (2b)"/>
      <sheetName val="Finanzierungs-Paket (3)"/>
      <sheetName val="Darlehnsrechner (1)"/>
      <sheetName val="Darlehnsrechner (2)"/>
      <sheetName val="kurz und knapp"/>
      <sheetName val="Einfache Rechnung 0_15"/>
      <sheetName val="Einfache Rechnung 0_15 (2)"/>
      <sheetName val="E_Auto-Übersicht"/>
      <sheetName val="Kaufvertrag 1.980+ einfach"/>
      <sheetName val="Kaufvertrag 49-Euro einfach"/>
      <sheetName val="Kaufvertrag (49EURO-Paket)"/>
      <sheetName val="Angebot neutral"/>
      <sheetName val="Angebot neutral (2)"/>
      <sheetName val="Wirtschaftlichkeitsanalyse Stro"/>
      <sheetName val="Wirtschaftlichkeitsanalyse Hzg"/>
      <sheetName val="Kaufvertrag Heizungspaket"/>
      <sheetName val="Darlehnsrechner (49Euro)"/>
      <sheetName val="Marktvergleich"/>
      <sheetName val="Fördermittel"/>
      <sheetName val="Orte"/>
      <sheetName val="PLZ"/>
      <sheetName val="Widerrufsbelehrung separat"/>
      <sheetName val="Artikelstamm"/>
      <sheetName val="Log"/>
      <sheetName val="Tabelle1"/>
    </sheetNames>
    <sheetDataSet>
      <sheetData sheetId="0"/>
      <sheetData sheetId="1">
        <row r="5">
          <cell r="B5" t="str">
            <v>Firma:</v>
          </cell>
        </row>
      </sheetData>
      <sheetData sheetId="2"/>
      <sheetData sheetId="3">
        <row r="67">
          <cell r="A67" t="str">
            <v>SolteQ Solar GmbH</v>
          </cell>
        </row>
        <row r="493">
          <cell r="W493" t="b">
            <v>0</v>
          </cell>
          <cell r="X493" t="b">
            <v>1</v>
          </cell>
        </row>
        <row r="494">
          <cell r="W494" t="b">
            <v>0</v>
          </cell>
          <cell r="X494" t="b">
            <v>1</v>
          </cell>
        </row>
      </sheetData>
      <sheetData sheetId="4"/>
      <sheetData sheetId="5"/>
      <sheetData sheetId="6"/>
      <sheetData sheetId="7">
        <row r="1">
          <cell r="A1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311"/>
  <sheetViews>
    <sheetView showZeros="0" tabSelected="1" view="pageLayout" zoomScale="130" zoomScaleNormal="110" zoomScalePageLayoutView="130" workbookViewId="0">
      <selection activeCell="K50" sqref="K50"/>
    </sheetView>
  </sheetViews>
  <sheetFormatPr baseColWidth="10" defaultColWidth="11.42578125" defaultRowHeight="12.75" x14ac:dyDescent="0.2"/>
  <cols>
    <col min="1" max="1" width="3.42578125" style="8" customWidth="1"/>
    <col min="2" max="2" width="5.85546875" style="83" customWidth="1"/>
    <col min="3" max="3" width="3.5703125" style="83" customWidth="1"/>
    <col min="4" max="4" width="9.28515625" style="84" customWidth="1"/>
    <col min="5" max="5" width="12" style="77" customWidth="1"/>
    <col min="6" max="6" width="8" style="77" customWidth="1"/>
    <col min="7" max="7" width="9.5703125" style="77" customWidth="1"/>
    <col min="8" max="8" width="9.28515625" style="77" customWidth="1"/>
    <col min="9" max="9" width="7.140625" style="86" customWidth="1"/>
    <col min="10" max="10" width="13.42578125" style="276" customWidth="1"/>
    <col min="11" max="11" width="4.140625" style="276" customWidth="1"/>
    <col min="12" max="12" width="11.85546875" style="7" customWidth="1"/>
    <col min="13" max="13" width="2.42578125" style="77" customWidth="1"/>
    <col min="14" max="14" width="11.42578125" style="7"/>
    <col min="15" max="16384" width="11.42578125" style="77"/>
  </cols>
  <sheetData>
    <row r="1" spans="1:16" s="34" customFormat="1" ht="65.25" customHeight="1" x14ac:dyDescent="0.2">
      <c r="A1" s="374" t="str">
        <f>Languages!A4</f>
        <v>Mein SOLTEQ Sonnendach – gemacht für Generationen</v>
      </c>
      <c r="B1" s="32"/>
      <c r="C1" s="33"/>
      <c r="D1" s="32"/>
      <c r="E1" s="32"/>
      <c r="F1" s="33"/>
      <c r="G1" s="32"/>
      <c r="N1" s="321"/>
    </row>
    <row r="2" spans="1:16" s="39" customFormat="1" ht="19.5" customHeight="1" x14ac:dyDescent="0.3">
      <c r="A2" s="35" t="str">
        <f>Languages!A5</f>
        <v xml:space="preserve">Ein SolteQ-Solardach zum Preis einer normalen Dacheindeckung  </v>
      </c>
      <c r="B2" s="36"/>
      <c r="C2" s="37"/>
      <c r="D2" s="36"/>
      <c r="E2" s="36"/>
      <c r="F2" s="37"/>
      <c r="G2" s="36"/>
      <c r="H2" s="38"/>
      <c r="I2" s="38"/>
      <c r="J2" s="38"/>
      <c r="K2" s="38"/>
      <c r="L2" s="38"/>
      <c r="M2" s="38"/>
    </row>
    <row r="3" spans="1:16" s="39" customFormat="1" ht="19.5" customHeight="1" x14ac:dyDescent="0.3">
      <c r="A3" s="35" t="str">
        <f>Languages!A6</f>
        <v>vom Dachdecker + PV-Anlage</v>
      </c>
      <c r="B3" s="36"/>
      <c r="C3" s="37"/>
      <c r="D3" s="36"/>
      <c r="E3" s="36"/>
      <c r="F3" s="37"/>
      <c r="G3" s="36"/>
      <c r="H3" s="38"/>
      <c r="I3" s="38"/>
      <c r="J3" s="38"/>
      <c r="K3" s="38"/>
      <c r="L3" s="38"/>
      <c r="M3" s="38"/>
    </row>
    <row r="4" spans="1:16" s="34" customFormat="1" ht="14.25" x14ac:dyDescent="0.2">
      <c r="A4" s="34" t="str">
        <f>Languages!A7</f>
        <v xml:space="preserve"> - Vergleich nur Ziegeleindeckung ohne Unterdach und Lattung -</v>
      </c>
      <c r="B4" s="32"/>
      <c r="C4" s="33"/>
      <c r="D4" s="32"/>
      <c r="E4" s="33"/>
      <c r="F4" s="33"/>
      <c r="G4" s="32"/>
      <c r="L4" s="349" t="s">
        <v>188</v>
      </c>
      <c r="N4" s="321"/>
      <c r="P4" s="321"/>
    </row>
    <row r="5" spans="1:16" s="34" customFormat="1" ht="20.25" x14ac:dyDescent="0.3">
      <c r="A5" s="34">
        <f>Languages!A8</f>
        <v>0</v>
      </c>
      <c r="B5" s="350"/>
      <c r="C5" s="33"/>
      <c r="D5" s="32"/>
      <c r="E5" s="33"/>
      <c r="F5" s="33"/>
      <c r="G5" s="32"/>
      <c r="J5" s="351" t="s">
        <v>799</v>
      </c>
      <c r="L5" s="323">
        <v>1</v>
      </c>
      <c r="N5" s="321"/>
      <c r="P5" s="321"/>
    </row>
    <row r="6" spans="1:16" s="34" customFormat="1" ht="18" x14ac:dyDescent="0.25">
      <c r="A6" s="40" t="str">
        <f>Languages!A9</f>
        <v>Standard-Dach + Aufdach-PV</v>
      </c>
      <c r="B6" s="41"/>
      <c r="C6" s="42"/>
      <c r="D6" s="41"/>
      <c r="E6" s="41"/>
      <c r="F6" s="43"/>
      <c r="G6" s="41"/>
      <c r="H6" s="344">
        <f>IF(H8&lt;(H27+H28),Languages!A163,)</f>
        <v>0</v>
      </c>
      <c r="I6" s="43"/>
      <c r="J6" s="43"/>
      <c r="K6" s="43"/>
      <c r="L6" s="44"/>
      <c r="M6" s="45"/>
      <c r="N6" s="321"/>
    </row>
    <row r="7" spans="1:16" s="34" customFormat="1" ht="5.25" customHeight="1" x14ac:dyDescent="0.2">
      <c r="A7" s="46">
        <f>Languages!A10</f>
        <v>0</v>
      </c>
      <c r="B7" s="47"/>
      <c r="C7" s="48"/>
      <c r="D7" s="47"/>
      <c r="E7" s="47"/>
      <c r="F7" s="49"/>
      <c r="G7" s="47"/>
      <c r="H7" s="49"/>
      <c r="I7" s="49"/>
      <c r="J7" s="49"/>
      <c r="K7" s="49"/>
      <c r="L7" s="50"/>
      <c r="M7" s="51"/>
    </row>
    <row r="8" spans="1:16" s="34" customFormat="1" ht="15" x14ac:dyDescent="0.25">
      <c r="A8" s="52" t="str">
        <f>Languages!A11</f>
        <v>Gesamt-Dachfläche:</v>
      </c>
      <c r="B8" s="49"/>
      <c r="C8" s="49"/>
      <c r="D8" s="49"/>
      <c r="E8" s="49"/>
      <c r="F8" s="49"/>
      <c r="G8" s="49"/>
      <c r="H8" s="31">
        <v>180</v>
      </c>
      <c r="I8" s="48" t="str">
        <f>Preise!G4</f>
        <v>m²</v>
      </c>
      <c r="J8" s="53" t="str">
        <f>Languages!A47</f>
        <v>◄ Bitte eingeben</v>
      </c>
      <c r="K8" s="54"/>
      <c r="L8" s="50"/>
      <c r="M8" s="51"/>
    </row>
    <row r="9" spans="1:16" s="34" customFormat="1" ht="14.25" x14ac:dyDescent="0.2">
      <c r="A9" s="52" t="str">
        <f>Languages!A12</f>
        <v>Dachkosten pro m² (nur Dachziegel, liefern+verlegen)</v>
      </c>
      <c r="B9" s="49"/>
      <c r="C9" s="49"/>
      <c r="D9" s="49"/>
      <c r="E9" s="49"/>
      <c r="F9" s="49"/>
      <c r="G9" s="49"/>
      <c r="H9" s="358">
        <f>Preise!M4</f>
        <v>55</v>
      </c>
      <c r="I9" s="48" t="str">
        <f>Preise!H4</f>
        <v>€ / m²</v>
      </c>
      <c r="J9" s="47"/>
      <c r="K9" s="47"/>
      <c r="L9" s="50"/>
      <c r="M9" s="51"/>
      <c r="O9" s="346"/>
    </row>
    <row r="10" spans="1:16" s="34" customFormat="1" ht="14.25" x14ac:dyDescent="0.2">
      <c r="A10" s="52" t="str">
        <f>Languages!A13</f>
        <v>Dachkosten Summe:</v>
      </c>
      <c r="B10" s="49"/>
      <c r="C10" s="49"/>
      <c r="D10" s="49"/>
      <c r="E10" s="49"/>
      <c r="F10" s="49"/>
      <c r="G10" s="49"/>
      <c r="H10" s="47"/>
      <c r="I10" s="47"/>
      <c r="J10" s="47">
        <f>H8*H9</f>
        <v>9900</v>
      </c>
      <c r="K10" s="48" t="str">
        <f>Preise!D4</f>
        <v>€</v>
      </c>
      <c r="L10" s="50"/>
      <c r="M10" s="51"/>
      <c r="O10" s="346"/>
    </row>
    <row r="11" spans="1:16" s="34" customFormat="1" ht="14.25" x14ac:dyDescent="0.2">
      <c r="A11" s="52" t="str">
        <f>Languages!A14</f>
        <v>Standard-PV-Preis, schlüsselfertig:</v>
      </c>
      <c r="B11" s="49"/>
      <c r="C11" s="49"/>
      <c r="D11" s="49"/>
      <c r="E11" s="49"/>
      <c r="F11" s="49"/>
      <c r="G11" s="49"/>
      <c r="H11" s="47">
        <f>IF(OR(L5=3,L5=6),2550,1800)</f>
        <v>1800</v>
      </c>
      <c r="I11" s="48" t="str">
        <f>Preise!I4</f>
        <v>€ / kWp</v>
      </c>
      <c r="J11" s="47"/>
      <c r="K11" s="47"/>
      <c r="L11" s="50"/>
      <c r="M11" s="51"/>
      <c r="N11" s="321"/>
      <c r="O11" s="346"/>
    </row>
    <row r="12" spans="1:16" s="34" customFormat="1" ht="15" x14ac:dyDescent="0.25">
      <c r="A12" s="52" t="str">
        <f>Languages!A15</f>
        <v>Gewünschte Leistung:</v>
      </c>
      <c r="B12" s="49"/>
      <c r="C12" s="49"/>
      <c r="D12" s="49"/>
      <c r="E12" s="49"/>
      <c r="F12" s="49"/>
      <c r="G12" s="49"/>
      <c r="H12" s="31">
        <v>10</v>
      </c>
      <c r="I12" s="48" t="s">
        <v>2</v>
      </c>
      <c r="J12" s="53" t="str">
        <f>J8</f>
        <v>◄ Bitte eingeben</v>
      </c>
      <c r="K12" s="54"/>
      <c r="L12" s="50"/>
      <c r="M12" s="51"/>
      <c r="N12" s="321"/>
      <c r="O12" s="346"/>
    </row>
    <row r="13" spans="1:16" s="34" customFormat="1" ht="14.25" x14ac:dyDescent="0.2">
      <c r="A13" s="52" t="str">
        <f>Languages!A16</f>
        <v>Standard-PV:</v>
      </c>
      <c r="B13" s="49"/>
      <c r="C13" s="49"/>
      <c r="D13" s="49"/>
      <c r="E13" s="49"/>
      <c r="F13" s="49"/>
      <c r="G13" s="49"/>
      <c r="H13" s="47"/>
      <c r="I13" s="47"/>
      <c r="J13" s="47">
        <f>H11*H12</f>
        <v>18000</v>
      </c>
      <c r="K13" s="48" t="str">
        <f>Preise!D4</f>
        <v>€</v>
      </c>
      <c r="L13" s="50"/>
      <c r="M13" s="51"/>
      <c r="N13" s="321"/>
      <c r="O13" s="346"/>
    </row>
    <row r="14" spans="1:16" s="321" customFormat="1" ht="13.5" thickBot="1" x14ac:dyDescent="0.25">
      <c r="A14" s="397" t="str">
        <f>Languages!A17</f>
        <v>Summe:</v>
      </c>
      <c r="B14" s="398"/>
      <c r="C14" s="398"/>
      <c r="D14" s="398"/>
      <c r="E14" s="398"/>
      <c r="F14" s="398"/>
      <c r="G14" s="398"/>
      <c r="H14" s="399"/>
      <c r="I14" s="399"/>
      <c r="J14" s="399">
        <f>J10+J13</f>
        <v>27900</v>
      </c>
      <c r="K14" s="400" t="str">
        <f>Preise!D4</f>
        <v>€</v>
      </c>
      <c r="L14" s="48"/>
      <c r="M14" s="402"/>
      <c r="O14" s="404"/>
    </row>
    <row r="15" spans="1:16" s="321" customFormat="1" ht="13.5" thickTop="1" x14ac:dyDescent="0.2">
      <c r="A15" s="52" t="str">
        <f>IF($M$22,,Languages!A19)</f>
        <v>MwSt.-Dach</v>
      </c>
      <c r="B15" s="49"/>
      <c r="C15" s="49"/>
      <c r="D15" s="49"/>
      <c r="E15" s="49"/>
      <c r="F15" s="49"/>
      <c r="G15" s="49"/>
      <c r="H15" s="47"/>
      <c r="I15" s="48"/>
      <c r="J15" s="47">
        <f>IF($M$22,,J10*0.19)</f>
        <v>1881</v>
      </c>
      <c r="K15" s="48" t="str">
        <f>IF($M$22,,Preise!D4)</f>
        <v>€</v>
      </c>
      <c r="L15" s="48"/>
      <c r="M15" s="402"/>
      <c r="O15" s="404"/>
    </row>
    <row r="16" spans="1:16" s="321" customFormat="1" x14ac:dyDescent="0.2">
      <c r="A16" s="52" t="str">
        <f>IF($M$22,,Languages!A20)</f>
        <v>MwSt.-PV-Anlage</v>
      </c>
      <c r="B16" s="49"/>
      <c r="C16" s="49"/>
      <c r="D16" s="49"/>
      <c r="E16" s="49"/>
      <c r="F16" s="49"/>
      <c r="G16" s="49"/>
      <c r="H16" s="47"/>
      <c r="I16" s="48"/>
      <c r="J16" s="379">
        <f>IF($M$22,,J13*0.19)</f>
        <v>3420</v>
      </c>
      <c r="K16" s="48" t="str">
        <f>K15</f>
        <v>€</v>
      </c>
      <c r="L16" s="48"/>
      <c r="M16" s="402"/>
    </row>
    <row r="17" spans="1:14" s="321" customFormat="1" ht="13.5" thickBot="1" x14ac:dyDescent="0.25">
      <c r="A17" s="397" t="str">
        <f>Languages!A22</f>
        <v>Kosten Summe:</v>
      </c>
      <c r="B17" s="398"/>
      <c r="C17" s="398"/>
      <c r="D17" s="398"/>
      <c r="E17" s="398"/>
      <c r="F17" s="398"/>
      <c r="G17" s="398"/>
      <c r="H17" s="399"/>
      <c r="I17" s="400"/>
      <c r="J17" s="405">
        <f>SUM(J14:J16)</f>
        <v>33201</v>
      </c>
      <c r="K17" s="400" t="str">
        <f>K15</f>
        <v>€</v>
      </c>
      <c r="L17" s="48"/>
      <c r="M17" s="402"/>
    </row>
    <row r="18" spans="1:14" s="321" customFormat="1" ht="13.5" thickTop="1" x14ac:dyDescent="0.2">
      <c r="A18" s="52" t="str">
        <f>IF($M$22,,Languages!A21)</f>
        <v>Mögliche Mehrwertsteuer-Rückerstattung *</v>
      </c>
      <c r="B18" s="49"/>
      <c r="C18" s="49"/>
      <c r="D18" s="49"/>
      <c r="E18" s="49"/>
      <c r="F18" s="49"/>
      <c r="G18" s="49"/>
      <c r="H18" s="47"/>
      <c r="I18" s="48"/>
      <c r="J18" s="47">
        <f>IF($M$22,,-J16)</f>
        <v>-3420</v>
      </c>
      <c r="K18" s="48" t="str">
        <f>K15</f>
        <v>€</v>
      </c>
      <c r="L18" s="48"/>
      <c r="M18" s="402"/>
    </row>
    <row r="19" spans="1:14" s="34" customFormat="1" ht="14.25" x14ac:dyDescent="0.2">
      <c r="A19" s="52">
        <f>IF(OR(L5=3,L5=6),"Tax insentives:",)</f>
        <v>0</v>
      </c>
      <c r="B19" s="49"/>
      <c r="C19" s="49"/>
      <c r="D19" s="378">
        <f>IF(OR(L5=3,L5=6),26%,)</f>
        <v>0</v>
      </c>
      <c r="E19" s="49">
        <f>IF(OR(L5=3,L5=6),"of PV",)</f>
        <v>0</v>
      </c>
      <c r="F19" s="49"/>
      <c r="G19" s="49"/>
      <c r="H19" s="47"/>
      <c r="I19" s="48"/>
      <c r="J19" s="379">
        <f>-J13*D19</f>
        <v>0</v>
      </c>
      <c r="K19" s="48">
        <f>IF(L5=3,"$",)</f>
        <v>0</v>
      </c>
      <c r="L19" s="50"/>
      <c r="M19" s="51"/>
      <c r="N19" s="321"/>
    </row>
    <row r="20" spans="1:14" s="34" customFormat="1" ht="18.75" thickBot="1" x14ac:dyDescent="0.3">
      <c r="A20" s="426" t="str">
        <f>Languages!A22</f>
        <v>Kosten Summe:</v>
      </c>
      <c r="B20" s="427"/>
      <c r="C20" s="427"/>
      <c r="D20" s="427"/>
      <c r="E20" s="427"/>
      <c r="F20" s="427"/>
      <c r="G20" s="427"/>
      <c r="H20" s="428"/>
      <c r="I20" s="429"/>
      <c r="J20" s="432">
        <f>SUM(J17:J19)</f>
        <v>29781</v>
      </c>
      <c r="K20" s="429" t="str">
        <f>K15</f>
        <v>€</v>
      </c>
      <c r="L20" s="433"/>
      <c r="M20" s="431"/>
      <c r="N20" s="321"/>
    </row>
    <row r="21" spans="1:14" s="34" customFormat="1" ht="6" customHeight="1" thickTop="1" x14ac:dyDescent="0.2">
      <c r="A21" s="55"/>
      <c r="B21" s="56"/>
      <c r="C21" s="56"/>
      <c r="D21" s="56"/>
      <c r="E21" s="56"/>
      <c r="F21" s="56"/>
      <c r="G21" s="56"/>
      <c r="H21" s="57"/>
      <c r="I21" s="58"/>
      <c r="J21" s="57"/>
      <c r="K21" s="57"/>
      <c r="L21" s="58"/>
      <c r="M21" s="59"/>
      <c r="N21" s="321"/>
    </row>
    <row r="22" spans="1:14" s="34" customFormat="1" ht="14.25" x14ac:dyDescent="0.2">
      <c r="A22" s="60"/>
      <c r="B22" s="60"/>
      <c r="C22" s="60"/>
      <c r="D22" s="60"/>
      <c r="E22" s="60"/>
      <c r="F22" s="60"/>
      <c r="G22" s="60"/>
      <c r="H22" s="61"/>
      <c r="I22" s="50"/>
      <c r="J22" s="370" t="s">
        <v>378</v>
      </c>
      <c r="K22" s="61"/>
      <c r="L22" s="50"/>
      <c r="M22" s="381" t="b">
        <v>0</v>
      </c>
      <c r="N22" s="321"/>
    </row>
    <row r="23" spans="1:14" s="34" customFormat="1" ht="18" x14ac:dyDescent="0.25">
      <c r="A23" s="40" t="str">
        <f>Languages!A24</f>
        <v>Das SolteQ-Solardach:</v>
      </c>
      <c r="B23" s="62"/>
      <c r="C23" s="62"/>
      <c r="D23" s="62"/>
      <c r="E23" s="62"/>
      <c r="F23" s="62"/>
      <c r="G23" s="62"/>
      <c r="H23" s="63"/>
      <c r="I23" s="44"/>
      <c r="J23" s="63"/>
      <c r="K23" s="63"/>
      <c r="L23" s="44"/>
      <c r="M23" s="45"/>
      <c r="N23" s="321"/>
    </row>
    <row r="24" spans="1:14" s="34" customFormat="1" ht="4.5" customHeight="1" x14ac:dyDescent="0.2">
      <c r="A24" s="64">
        <f>Languages!A25</f>
        <v>0</v>
      </c>
      <c r="B24" s="60"/>
      <c r="C24" s="60"/>
      <c r="D24" s="60"/>
      <c r="E24" s="60"/>
      <c r="F24" s="60"/>
      <c r="G24" s="60"/>
      <c r="H24" s="61"/>
      <c r="I24" s="50"/>
      <c r="J24" s="61"/>
      <c r="K24" s="61"/>
      <c r="L24" s="50"/>
      <c r="M24" s="51"/>
      <c r="N24" s="321"/>
    </row>
    <row r="25" spans="1:14" s="34" customFormat="1" ht="14.25" x14ac:dyDescent="0.2">
      <c r="A25" s="52" t="str">
        <f>Languages!A26</f>
        <v>Gewünschte Leistung:</v>
      </c>
      <c r="B25" s="49"/>
      <c r="C25" s="49"/>
      <c r="D25" s="49"/>
      <c r="E25" s="49"/>
      <c r="F25" s="49"/>
      <c r="G25" s="49"/>
      <c r="H25" s="65">
        <f>H12</f>
        <v>10</v>
      </c>
      <c r="I25" s="49" t="s">
        <v>2</v>
      </c>
      <c r="J25" s="47"/>
      <c r="K25" s="47"/>
      <c r="L25" s="50"/>
      <c r="M25" s="51"/>
      <c r="N25" s="321"/>
    </row>
    <row r="26" spans="1:14" s="34" customFormat="1" ht="14.25" x14ac:dyDescent="0.2">
      <c r="A26" s="52" t="str">
        <f>Languages!A27</f>
        <v>Bitte Variante auswählen:</v>
      </c>
      <c r="B26" s="49"/>
      <c r="C26" s="49"/>
      <c r="D26" s="49"/>
      <c r="E26" s="49"/>
      <c r="F26" s="49"/>
      <c r="G26" s="49"/>
      <c r="H26" s="65"/>
      <c r="I26" s="49"/>
      <c r="J26" s="47"/>
      <c r="K26" s="47"/>
      <c r="L26" s="47" t="str">
        <f>IF(OR(L5=3,L5=6),"ft²/kWp","m²/kWp")</f>
        <v>m²/kWp</v>
      </c>
      <c r="M26" s="51"/>
      <c r="N26" s="321"/>
    </row>
    <row r="27" spans="1:14" s="34" customFormat="1" ht="14.25" x14ac:dyDescent="0.2">
      <c r="A27" s="64"/>
      <c r="B27" s="49" t="str">
        <f>Languages!A28</f>
        <v>SolteQ-Systemziegel-Premium-Black-DS-Tegalit:</v>
      </c>
      <c r="C27" s="49"/>
      <c r="D27" s="49"/>
      <c r="E27" s="49"/>
      <c r="F27" s="49"/>
      <c r="G27" s="49"/>
      <c r="H27" s="47">
        <f>IF(M27,$H$25*L27,)</f>
        <v>0</v>
      </c>
      <c r="I27" s="48" t="str">
        <f>Preise!G4</f>
        <v>m²</v>
      </c>
      <c r="J27" s="343">
        <f>IF(AND(M27,M28,M29),Languages!A153,IF(AND(M27=FALSE,M28=FALSE,M29=FALSE),Languages!A193,))</f>
        <v>0</v>
      </c>
      <c r="L27" s="66">
        <f>IF(OR(L5=3,L5=6),71.0418,6.6)</f>
        <v>6.6</v>
      </c>
      <c r="M27" s="380" t="b">
        <v>0</v>
      </c>
      <c r="N27" s="321"/>
    </row>
    <row r="28" spans="1:14" s="34" customFormat="1" ht="14.25" x14ac:dyDescent="0.2">
      <c r="A28" s="64"/>
      <c r="B28" s="49" t="str">
        <f>IF(OR(L5=3,L5=6),Languages!A30,Languages!A29)</f>
        <v>SolteQ-Quad40-Premium-Black-Diagonal / Horizontal</v>
      </c>
      <c r="C28" s="49"/>
      <c r="D28" s="49"/>
      <c r="E28" s="49"/>
      <c r="F28" s="49"/>
      <c r="G28" s="49"/>
      <c r="H28" s="47">
        <f>IF(M28,$H$25*L28,)</f>
        <v>48</v>
      </c>
      <c r="I28" s="48" t="str">
        <f>Preise!G4</f>
        <v>m²</v>
      </c>
      <c r="J28" s="343">
        <f>IF(AND(M27,M28,M29),Languages!A153,IF(AND(M27=FALSE,M28=FALSE,M29=FALSE),Languages!A193,))</f>
        <v>0</v>
      </c>
      <c r="K28" s="47"/>
      <c r="L28" s="66">
        <f>IF(OR(L5=3,L5=6),51.6668,4.8)</f>
        <v>4.8</v>
      </c>
      <c r="M28" s="380" t="b">
        <v>1</v>
      </c>
      <c r="N28" s="321"/>
    </row>
    <row r="29" spans="1:14" s="34" customFormat="1" ht="14.25" x14ac:dyDescent="0.2">
      <c r="A29" s="52"/>
      <c r="B29" s="49" t="str">
        <f>IF(OR(L6=3,L6=6),Languages!A31,Languages!A30)</f>
        <v>SolteQ-Quad54-Premium-Black-Horizontal:</v>
      </c>
      <c r="C29" s="49"/>
      <c r="D29" s="49"/>
      <c r="E29" s="49"/>
      <c r="F29" s="49"/>
      <c r="G29" s="49"/>
      <c r="H29" s="382">
        <f>IF(M29,$H$25*L29,)</f>
        <v>0</v>
      </c>
      <c r="I29" s="48" t="str">
        <f>Preise!G4</f>
        <v>m²</v>
      </c>
      <c r="J29" s="343">
        <f>IF(AND(M27,M28,M29),Languages!A153,IF(AND(M27=FALSE,M28=FALSE,M29=FALSE),Languages!A193,))</f>
        <v>0</v>
      </c>
      <c r="K29" s="47"/>
      <c r="L29" s="66">
        <f>IF(OR(L6=3,L6=6),51.6668,4.8)</f>
        <v>4.8</v>
      </c>
      <c r="M29" s="380" t="b">
        <v>0</v>
      </c>
      <c r="N29" s="321"/>
    </row>
    <row r="30" spans="1:14" s="34" customFormat="1" ht="14.25" x14ac:dyDescent="0.2">
      <c r="A30" s="64"/>
      <c r="B30" s="49" t="str">
        <f>IF(M27,Languages!A150,IF(OR(M28,M29),Languages!A151,Languages!A152))</f>
        <v>Passive Fläche Quad40/54-Typ P:</v>
      </c>
      <c r="C30" s="49"/>
      <c r="D30" s="49"/>
      <c r="E30" s="49"/>
      <c r="F30" s="49"/>
      <c r="G30" s="49"/>
      <c r="H30" s="47">
        <f>H8-(H27+H28+H29)</f>
        <v>132</v>
      </c>
      <c r="I30" s="48" t="str">
        <f>Preise!G4</f>
        <v>m²</v>
      </c>
      <c r="J30" s="47"/>
      <c r="K30" s="47"/>
      <c r="L30" s="50"/>
      <c r="M30" s="380" t="b">
        <v>1</v>
      </c>
      <c r="N30" s="321"/>
    </row>
    <row r="31" spans="1:14" s="34" customFormat="1" ht="14.25" x14ac:dyDescent="0.2">
      <c r="A31" s="52" t="str">
        <f>Languages!A38</f>
        <v>Endkundenpreis aktive Fläche (schlüsselfertig):</v>
      </c>
      <c r="B31" s="49"/>
      <c r="C31" s="49"/>
      <c r="D31" s="49"/>
      <c r="E31" s="49"/>
      <c r="F31" s="49"/>
      <c r="G31" s="49"/>
      <c r="H31" s="47">
        <f>Preise!C4</f>
        <v>1980</v>
      </c>
      <c r="I31" s="48" t="str">
        <f>I11</f>
        <v>€ / kWp</v>
      </c>
      <c r="J31" s="47">
        <f>H31*H25</f>
        <v>19800</v>
      </c>
      <c r="K31" s="48" t="str">
        <f>Preise!D4</f>
        <v>€</v>
      </c>
      <c r="L31" s="50"/>
      <c r="M31" s="51"/>
      <c r="N31" s="321"/>
    </row>
    <row r="32" spans="1:14" s="34" customFormat="1" ht="14.25" x14ac:dyDescent="0.2">
      <c r="A32" s="52" t="str">
        <f>Languages!A39</f>
        <v>Endkundenpreis passive Fläche (schlüsselfertig):</v>
      </c>
      <c r="B32" s="49"/>
      <c r="C32" s="49"/>
      <c r="D32" s="49"/>
      <c r="E32" s="49"/>
      <c r="F32" s="49"/>
      <c r="G32" s="49"/>
      <c r="H32" s="359">
        <f>IF(M30,IF(OR(M28,M29),Preise!K4,IF(M27,Preise!M4,)),)</f>
        <v>110</v>
      </c>
      <c r="I32" s="48" t="str">
        <f>I9</f>
        <v>€ / m²</v>
      </c>
      <c r="J32" s="47">
        <f>H32*H30</f>
        <v>14520</v>
      </c>
      <c r="K32" s="48" t="str">
        <f>Preise!D4</f>
        <v>€</v>
      </c>
      <c r="L32" s="50"/>
      <c r="M32" s="51"/>
      <c r="N32" s="321"/>
    </row>
    <row r="33" spans="1:14" s="321" customFormat="1" ht="13.5" thickBot="1" x14ac:dyDescent="0.25">
      <c r="A33" s="397" t="str">
        <f>Languages!A40</f>
        <v>Summe:</v>
      </c>
      <c r="B33" s="398"/>
      <c r="C33" s="398"/>
      <c r="D33" s="398"/>
      <c r="E33" s="398"/>
      <c r="F33" s="398"/>
      <c r="G33" s="398"/>
      <c r="H33" s="399"/>
      <c r="I33" s="400"/>
      <c r="J33" s="399">
        <f>IF(AND(H6=0,J27=0),SUM(J31:J32),)</f>
        <v>34320</v>
      </c>
      <c r="K33" s="400" t="str">
        <f>Preise!D4</f>
        <v>€</v>
      </c>
      <c r="L33" s="401">
        <f>IF(J33&lt;J14,Languages!A46,)</f>
        <v>0</v>
      </c>
      <c r="M33" s="402"/>
    </row>
    <row r="34" spans="1:14" s="321" customFormat="1" ht="13.5" thickTop="1" x14ac:dyDescent="0.2">
      <c r="A34" s="52" t="str">
        <f>IF($M$22,,Languages!A42)</f>
        <v>MwSt.-Dach</v>
      </c>
      <c r="B34" s="49"/>
      <c r="C34" s="49"/>
      <c r="D34" s="49"/>
      <c r="E34" s="49"/>
      <c r="F34" s="49"/>
      <c r="G34" s="49"/>
      <c r="H34" s="47"/>
      <c r="I34" s="48"/>
      <c r="J34" s="47">
        <f>IF($M$22,,J33*0.19)</f>
        <v>6520.8</v>
      </c>
      <c r="K34" s="48" t="str">
        <f>K15</f>
        <v>€</v>
      </c>
      <c r="L34" s="403"/>
      <c r="M34" s="402"/>
    </row>
    <row r="35" spans="1:14" s="321" customFormat="1" ht="13.5" thickBot="1" x14ac:dyDescent="0.25">
      <c r="A35" s="397" t="str">
        <f>Languages!A44</f>
        <v>Kosten Summe:</v>
      </c>
      <c r="B35" s="398"/>
      <c r="C35" s="398"/>
      <c r="D35" s="398"/>
      <c r="E35" s="398"/>
      <c r="F35" s="398"/>
      <c r="G35" s="398"/>
      <c r="H35" s="399"/>
      <c r="I35" s="400"/>
      <c r="J35" s="399">
        <f>SUM(J33:J34)</f>
        <v>40840.800000000003</v>
      </c>
      <c r="K35" s="400">
        <f>K12</f>
        <v>0</v>
      </c>
      <c r="L35" s="401">
        <f>IF($M$22,,L30)</f>
        <v>0</v>
      </c>
      <c r="M35" s="402"/>
    </row>
    <row r="36" spans="1:14" s="34" customFormat="1" ht="15" thickTop="1" x14ac:dyDescent="0.2">
      <c r="A36" s="52" t="str">
        <f>IF($M$22,,Languages!A43)</f>
        <v>Mögliche Mehrwertsteuer-Rückerstattung *</v>
      </c>
      <c r="B36" s="49"/>
      <c r="C36" s="49"/>
      <c r="D36" s="49"/>
      <c r="E36" s="49"/>
      <c r="F36" s="49"/>
      <c r="G36" s="49"/>
      <c r="H36" s="47"/>
      <c r="I36" s="48"/>
      <c r="J36" s="47">
        <f>IF($M$22,,-J34)</f>
        <v>-6520.8</v>
      </c>
      <c r="K36" s="48" t="str">
        <f>K15</f>
        <v>€</v>
      </c>
      <c r="L36" s="67"/>
      <c r="M36" s="51"/>
      <c r="N36" s="321"/>
    </row>
    <row r="37" spans="1:14" s="34" customFormat="1" ht="14.25" x14ac:dyDescent="0.2">
      <c r="A37" s="52">
        <f>IF(OR(L5=3,L5=6),"Tax insentives:",)</f>
        <v>0</v>
      </c>
      <c r="B37" s="49"/>
      <c r="C37" s="49"/>
      <c r="D37" s="378">
        <f>IF(OR(L5=3,L5=6),26%,)</f>
        <v>0</v>
      </c>
      <c r="E37" s="49">
        <f>IF(OR(L5=3,L5=6),"of PV",)</f>
        <v>0</v>
      </c>
      <c r="F37" s="49"/>
      <c r="G37" s="49"/>
      <c r="H37" s="47"/>
      <c r="I37" s="48"/>
      <c r="J37" s="379">
        <f>-J33*D37</f>
        <v>0</v>
      </c>
      <c r="K37" s="48">
        <f>IF(L5=3,"$",)</f>
        <v>0</v>
      </c>
      <c r="L37" s="67"/>
      <c r="M37" s="51"/>
      <c r="N37" s="321"/>
    </row>
    <row r="38" spans="1:14" s="34" customFormat="1" ht="18.75" thickBot="1" x14ac:dyDescent="0.3">
      <c r="A38" s="426" t="str">
        <f>Languages!A44</f>
        <v>Kosten Summe:</v>
      </c>
      <c r="B38" s="427"/>
      <c r="C38" s="427"/>
      <c r="D38" s="427"/>
      <c r="E38" s="427"/>
      <c r="F38" s="427"/>
      <c r="G38" s="427"/>
      <c r="H38" s="428"/>
      <c r="I38" s="429"/>
      <c r="J38" s="432">
        <f>SUM(J35:J37)</f>
        <v>34320</v>
      </c>
      <c r="K38" s="429" t="str">
        <f>K15</f>
        <v>€</v>
      </c>
      <c r="L38" s="430">
        <f>IF($M$22,,L33)</f>
        <v>0</v>
      </c>
      <c r="M38" s="431"/>
      <c r="N38" s="321"/>
    </row>
    <row r="39" spans="1:14" s="34" customFormat="1" ht="7.5" customHeight="1" thickTop="1" x14ac:dyDescent="0.2">
      <c r="A39" s="64"/>
      <c r="B39" s="61"/>
      <c r="C39" s="60"/>
      <c r="D39" s="60"/>
      <c r="E39" s="60"/>
      <c r="F39" s="60"/>
      <c r="G39" s="60"/>
      <c r="H39" s="61"/>
      <c r="I39" s="50"/>
      <c r="J39" s="61"/>
      <c r="K39" s="61"/>
      <c r="L39" s="67"/>
      <c r="M39" s="51"/>
      <c r="N39" s="321"/>
    </row>
    <row r="40" spans="1:14" s="34" customFormat="1" ht="15" x14ac:dyDescent="0.2">
      <c r="A40" s="64"/>
      <c r="B40" s="61"/>
      <c r="C40" s="60"/>
      <c r="D40" s="60"/>
      <c r="E40" s="60"/>
      <c r="F40" s="60"/>
      <c r="G40" s="60"/>
      <c r="H40" s="371"/>
      <c r="I40" s="372" t="str">
        <f>Languages!A48</f>
        <v>Differenz:</v>
      </c>
      <c r="J40" s="371">
        <f>J38-J20</f>
        <v>4539</v>
      </c>
      <c r="K40" s="373" t="str">
        <f>Preise!D4</f>
        <v>€</v>
      </c>
      <c r="L40" s="67"/>
      <c r="M40" s="51"/>
      <c r="N40" s="321"/>
    </row>
    <row r="41" spans="1:14" s="34" customFormat="1" ht="14.25" x14ac:dyDescent="0.2">
      <c r="A41" s="64"/>
      <c r="B41" s="61"/>
      <c r="C41" s="60"/>
      <c r="D41" s="61"/>
      <c r="E41" s="61"/>
      <c r="F41" s="60"/>
      <c r="G41" s="61"/>
      <c r="H41" s="50"/>
      <c r="I41" s="60"/>
      <c r="J41" s="60"/>
      <c r="K41" s="60"/>
      <c r="L41" s="68" t="str">
        <f>Languages!A49</f>
        <v>Das SolteQ-Solardach ist unter'm Strich sogar günstiger !</v>
      </c>
      <c r="M41" s="51"/>
      <c r="N41" s="321"/>
    </row>
    <row r="42" spans="1:14" s="34" customFormat="1" ht="4.5" customHeight="1" x14ac:dyDescent="0.2">
      <c r="A42" s="55"/>
      <c r="B42" s="57"/>
      <c r="C42" s="58"/>
      <c r="D42" s="57"/>
      <c r="E42" s="57"/>
      <c r="F42" s="58"/>
      <c r="G42" s="57"/>
      <c r="H42" s="56"/>
      <c r="I42" s="56"/>
      <c r="J42" s="56"/>
      <c r="K42" s="56"/>
      <c r="L42" s="56"/>
      <c r="M42" s="59"/>
      <c r="N42" s="321"/>
    </row>
    <row r="43" spans="1:14" s="34" customFormat="1" ht="9" customHeight="1" x14ac:dyDescent="0.2">
      <c r="A43" s="321"/>
      <c r="B43" s="32"/>
      <c r="C43" s="33"/>
      <c r="D43" s="32"/>
      <c r="E43" s="32"/>
      <c r="F43" s="33"/>
      <c r="G43" s="32"/>
      <c r="N43" s="321"/>
    </row>
    <row r="44" spans="1:14" s="345" customFormat="1" ht="12.75" customHeight="1" x14ac:dyDescent="0.2">
      <c r="A44" s="409" t="str">
        <f>IF(L5=1,"Finanzierung möglich für z.B.:",)</f>
        <v>Finanzierung möglich für z.B.:</v>
      </c>
      <c r="B44" s="410"/>
      <c r="C44" s="411"/>
      <c r="D44" s="410"/>
      <c r="E44" s="410"/>
      <c r="F44" s="434">
        <f>IF(L5=1,IF(J38&gt;50000,"bis max. 50.000 Euro möglich",),)</f>
        <v>0</v>
      </c>
      <c r="G44" s="410"/>
      <c r="H44" s="412"/>
      <c r="I44" s="412"/>
      <c r="J44" s="413">
        <f>IF(L5=1,J38*0.01,)</f>
        <v>343.2</v>
      </c>
      <c r="K44" s="414" t="str">
        <f>IF(L5=1,"pro Monat",)</f>
        <v>pro Monat</v>
      </c>
      <c r="L44" s="412"/>
      <c r="M44" s="415"/>
    </row>
    <row r="45" spans="1:14" s="345" customFormat="1" ht="12.75" customHeight="1" x14ac:dyDescent="0.2">
      <c r="A45" s="416"/>
      <c r="B45" s="417" t="str">
        <f>IF(L5=1,"Laufzeit: 9,7 Jahre",)</f>
        <v>Laufzeit: 9,7 Jahre</v>
      </c>
      <c r="C45" s="418"/>
      <c r="D45" s="419"/>
      <c r="E45" s="419"/>
      <c r="F45" s="417" t="str">
        <f>IF(L5=1,"Unter Berücksichtigung der gesparten Kosten für fossile Energien und",)</f>
        <v>Unter Berücksichtigung der gesparten Kosten für fossile Energien und</v>
      </c>
      <c r="G45" s="419"/>
      <c r="H45" s="417"/>
      <c r="I45" s="417"/>
      <c r="J45" s="417"/>
      <c r="K45" s="417"/>
      <c r="L45" s="417"/>
      <c r="M45" s="420"/>
    </row>
    <row r="46" spans="1:14" s="345" customFormat="1" ht="12.75" customHeight="1" x14ac:dyDescent="0.2">
      <c r="A46" s="421"/>
      <c r="B46" s="422" t="str">
        <f>IF(L5=1,"Ohne Grundbucheintrag !",)</f>
        <v>Ohne Grundbucheintrag !</v>
      </c>
      <c r="C46" s="423"/>
      <c r="D46" s="424"/>
      <c r="E46" s="424"/>
      <c r="F46" s="423" t="str">
        <f>IF(L5=1,"Einspeisevergütung kostet Sie das Dach fast gar nichts !",)</f>
        <v>Einspeisevergütung kostet Sie das Dach fast gar nichts !</v>
      </c>
      <c r="G46" s="424"/>
      <c r="H46" s="422"/>
      <c r="I46" s="422"/>
      <c r="J46" s="422"/>
      <c r="K46" s="422"/>
      <c r="L46" s="422"/>
      <c r="M46" s="425"/>
    </row>
    <row r="47" spans="1:14" s="345" customFormat="1" ht="12.75" customHeight="1" x14ac:dyDescent="0.2">
      <c r="B47" s="407"/>
      <c r="C47" s="408"/>
      <c r="D47" s="407"/>
      <c r="E47" s="407"/>
      <c r="F47" s="408"/>
      <c r="G47" s="407"/>
    </row>
    <row r="48" spans="1:14" s="345" customFormat="1" ht="12.75" customHeight="1" x14ac:dyDescent="0.2">
      <c r="B48" s="407"/>
      <c r="C48" s="408"/>
      <c r="D48" s="407"/>
      <c r="E48" s="407"/>
      <c r="F48" s="408"/>
      <c r="G48" s="407"/>
    </row>
    <row r="49" spans="1:14" s="34" customFormat="1" ht="12.75" customHeight="1" x14ac:dyDescent="0.2">
      <c r="A49" s="406" t="str">
        <f>Languages!A51</f>
        <v xml:space="preserve">Gerne erstellen wir auch eine Komplett-Berechnung für das komplette Dach, inkl. neuer Dämmung, </v>
      </c>
      <c r="B49" s="32"/>
      <c r="C49" s="33"/>
      <c r="D49" s="32"/>
      <c r="E49" s="32"/>
      <c r="F49" s="33"/>
      <c r="G49" s="32"/>
      <c r="N49" s="321"/>
    </row>
    <row r="50" spans="1:14" s="34" customFormat="1" ht="12.75" customHeight="1" x14ac:dyDescent="0.2">
      <c r="A50" s="406" t="str">
        <f>Languages!A52</f>
        <v xml:space="preserve">Lattung, Randeindeckung und allem, was benötigt wird. </v>
      </c>
      <c r="B50" s="32"/>
      <c r="C50" s="33"/>
      <c r="D50" s="32"/>
      <c r="E50" s="32"/>
      <c r="F50" s="33"/>
      <c r="G50" s="32"/>
      <c r="N50" s="321"/>
    </row>
    <row r="51" spans="1:14" s="34" customFormat="1" ht="12.75" customHeight="1" x14ac:dyDescent="0.2">
      <c r="A51" s="406" t="str">
        <f>Languages!A53</f>
        <v>TIP: Sie bekommen möglicherweise eine noch höhere MwSt.-Rückerstattung über das gesamte Dach (!)</v>
      </c>
      <c r="B51" s="32"/>
      <c r="C51" s="33"/>
      <c r="D51" s="32"/>
      <c r="E51" s="32"/>
      <c r="F51" s="33"/>
      <c r="G51" s="32"/>
      <c r="N51" s="321"/>
    </row>
    <row r="52" spans="1:14" s="34" customFormat="1" ht="12.75" customHeight="1" x14ac:dyDescent="0.2">
      <c r="A52" s="345" t="str">
        <f>Languages!A54</f>
        <v>Grundlage wäre eine Bestellung über die Basis-Dacheindeckung.</v>
      </c>
      <c r="B52" s="32"/>
      <c r="C52" s="33"/>
      <c r="D52" s="32"/>
      <c r="E52" s="32"/>
      <c r="F52" s="33"/>
      <c r="G52" s="32"/>
      <c r="N52" s="321"/>
    </row>
    <row r="53" spans="1:14" s="34" customFormat="1" ht="12.75" customHeight="1" x14ac:dyDescent="0.2">
      <c r="A53" s="406" t="str">
        <f>Languages!A56</f>
        <v>Hinweis: Dieses Angebot gilt nur bei einer Bestellung über dieses Formular.</v>
      </c>
      <c r="B53" s="32"/>
      <c r="C53" s="33"/>
      <c r="D53" s="32"/>
      <c r="E53" s="32"/>
      <c r="F53" s="33"/>
      <c r="G53" s="32"/>
      <c r="N53" s="321"/>
    </row>
    <row r="54" spans="1:14" s="34" customFormat="1" ht="12.75" customHeight="1" x14ac:dyDescent="0.2">
      <c r="A54" s="345" t="str">
        <f>Languages!A148</f>
        <v xml:space="preserve">Dadurch sparen wir kostenintensive Fahrerei von Verkäufern und Provisionen. Diesen Vorteil können wir an Sie mit </v>
      </c>
      <c r="B54" s="32"/>
      <c r="C54" s="33"/>
      <c r="D54" s="32"/>
      <c r="E54" s="32"/>
      <c r="F54" s="33"/>
      <c r="G54" s="32"/>
      <c r="N54" s="321"/>
    </row>
    <row r="55" spans="1:14" s="34" customFormat="1" ht="12.75" customHeight="1" x14ac:dyDescent="0.2">
      <c r="A55" s="345" t="str">
        <f>Languages!A149</f>
        <v>diesem Aktionsangebot weiterleiten.</v>
      </c>
      <c r="B55" s="32"/>
      <c r="C55" s="33"/>
      <c r="D55" s="32"/>
      <c r="E55" s="32"/>
      <c r="F55" s="33"/>
      <c r="G55" s="32"/>
      <c r="N55" s="321"/>
    </row>
    <row r="56" spans="1:14" s="34" customFormat="1" ht="12.75" customHeight="1" x14ac:dyDescent="0.2">
      <c r="A56" s="70" t="str">
        <f>Languages!A58</f>
        <v>Die Vergleichszahlen sind nur Beispielwerte.</v>
      </c>
      <c r="B56" s="32"/>
      <c r="C56" s="33"/>
      <c r="D56" s="32"/>
      <c r="E56" s="32"/>
      <c r="F56" s="33"/>
      <c r="G56" s="32"/>
      <c r="N56" s="321"/>
    </row>
    <row r="57" spans="1:14" s="34" customFormat="1" ht="12.75" customHeight="1" x14ac:dyDescent="0.2">
      <c r="A57" s="70" t="str">
        <f>Languages!A59</f>
        <v>*) Dies ist keine steuerliche Beratung. Bitte konsultieren Sie hierzu Ihren Steuerberater.</v>
      </c>
      <c r="B57" s="32"/>
      <c r="C57" s="33"/>
      <c r="D57" s="32"/>
      <c r="E57" s="32"/>
      <c r="F57" s="33"/>
      <c r="G57" s="32"/>
      <c r="L57" s="394" t="s">
        <v>861</v>
      </c>
      <c r="N57" s="321"/>
    </row>
    <row r="58" spans="1:14" s="34" customFormat="1" ht="12.75" customHeight="1" x14ac:dyDescent="0.2">
      <c r="A58" s="70" t="str">
        <f>Languages!A61</f>
        <v xml:space="preserve"> "SLV" = Schwachlicht-Vorteil, kann nicht garantiert werden, + ca. 20% Mehrleistung als die reine Zellenleistung</v>
      </c>
      <c r="B58" s="32"/>
      <c r="C58" s="33"/>
      <c r="D58" s="32"/>
      <c r="E58" s="32"/>
      <c r="F58" s="33"/>
      <c r="G58" s="32"/>
      <c r="L58" s="71" t="str">
        <f>Languages!A185</f>
        <v>Seite 1</v>
      </c>
      <c r="N58" s="321"/>
    </row>
    <row r="59" spans="1:14" s="34" customFormat="1" ht="6.75" customHeight="1" x14ac:dyDescent="0.2">
      <c r="A59" s="69"/>
      <c r="B59" s="32"/>
      <c r="C59" s="33"/>
      <c r="D59" s="32"/>
      <c r="E59" s="32"/>
      <c r="F59" s="33"/>
      <c r="G59" s="32"/>
      <c r="N59" s="321"/>
    </row>
    <row r="60" spans="1:14" ht="12.75" customHeight="1" x14ac:dyDescent="0.2">
      <c r="A60" s="72" t="str">
        <f>Languages!A137</f>
        <v>Auftragnehmer:</v>
      </c>
      <c r="B60" s="73"/>
      <c r="C60" s="73"/>
      <c r="D60" s="74" t="str">
        <f>'Adressen ++'!C5</f>
        <v>SolteQ Solar GmbH</v>
      </c>
      <c r="E60" s="75"/>
      <c r="F60" s="75"/>
      <c r="G60" s="75"/>
      <c r="H60" s="75"/>
      <c r="I60" s="1"/>
      <c r="J60" s="4"/>
      <c r="K60" s="4"/>
      <c r="L60" s="75"/>
      <c r="M60" s="76"/>
    </row>
    <row r="61" spans="1:14" x14ac:dyDescent="0.2">
      <c r="A61" s="75"/>
      <c r="B61" s="73"/>
      <c r="C61" s="73"/>
      <c r="D61" s="74" t="str">
        <f>'Adressen ++'!D5</f>
        <v xml:space="preserve">Willesch 6                          </v>
      </c>
      <c r="E61" s="75"/>
      <c r="F61" s="75"/>
      <c r="G61" s="75"/>
      <c r="H61" s="75"/>
      <c r="I61" s="1"/>
      <c r="J61" s="4"/>
      <c r="K61" s="4"/>
      <c r="L61" s="75"/>
      <c r="M61" s="76"/>
    </row>
    <row r="62" spans="1:14" x14ac:dyDescent="0.2">
      <c r="A62" s="75"/>
      <c r="B62" s="73"/>
      <c r="C62" s="73"/>
      <c r="D62" s="74" t="str">
        <f>'Adressen ++'!E5</f>
        <v xml:space="preserve">D-49779 Oberlangen          </v>
      </c>
      <c r="E62" s="75"/>
      <c r="F62" s="75"/>
      <c r="G62" s="75"/>
      <c r="H62" s="75"/>
      <c r="I62" s="1"/>
      <c r="J62" s="4"/>
      <c r="K62" s="4"/>
      <c r="L62" s="75"/>
      <c r="M62" s="76"/>
    </row>
    <row r="63" spans="1:14" x14ac:dyDescent="0.2">
      <c r="A63" s="75"/>
      <c r="B63" s="73"/>
      <c r="C63" s="73"/>
      <c r="D63" s="74" t="str">
        <f>'Adressen ++'!F5</f>
        <v>Tel: 05933/ 92 48-103</v>
      </c>
      <c r="E63" s="75"/>
      <c r="F63" s="75"/>
      <c r="G63" s="75"/>
      <c r="H63" s="75"/>
      <c r="I63" s="78"/>
      <c r="J63" s="79"/>
      <c r="K63" s="79"/>
      <c r="L63" s="9"/>
      <c r="M63" s="76"/>
    </row>
    <row r="64" spans="1:14" x14ac:dyDescent="0.2">
      <c r="A64" s="75"/>
      <c r="B64" s="73"/>
      <c r="C64" s="73"/>
      <c r="D64" s="74" t="str">
        <f>'Adressen ++'!G5</f>
        <v>Fax: 05933/ 92 48-29</v>
      </c>
      <c r="E64" s="75"/>
      <c r="F64" s="9"/>
      <c r="G64" s="9"/>
      <c r="H64" s="80"/>
      <c r="I64" s="78"/>
      <c r="J64" s="1"/>
      <c r="K64" s="1"/>
      <c r="L64" s="75"/>
      <c r="M64" s="76"/>
    </row>
    <row r="65" spans="1:19" ht="12.75" customHeight="1" x14ac:dyDescent="0.2">
      <c r="A65" s="75"/>
      <c r="B65" s="81"/>
      <c r="C65" s="81"/>
      <c r="D65" s="74" t="str">
        <f>'Adressen ++'!H5</f>
        <v>email: vertrieb@solteq.eu</v>
      </c>
      <c r="E65" s="9"/>
      <c r="F65" s="9"/>
      <c r="G65" s="9"/>
      <c r="H65" s="17"/>
      <c r="K65" s="87"/>
      <c r="L65" s="88"/>
      <c r="M65" s="76"/>
    </row>
    <row r="66" spans="1:19" ht="16.5" customHeight="1" x14ac:dyDescent="0.2">
      <c r="E66" s="9"/>
      <c r="F66" s="85"/>
      <c r="G66" s="85"/>
      <c r="H66" s="85"/>
      <c r="K66" s="87"/>
      <c r="L66" s="88"/>
      <c r="M66" s="76"/>
    </row>
    <row r="67" spans="1:19" ht="15" customHeight="1" x14ac:dyDescent="0.2">
      <c r="A67" s="82" t="str">
        <f>Languages!A138</f>
        <v>Kunde:</v>
      </c>
      <c r="B67" s="3"/>
      <c r="C67" s="324"/>
      <c r="D67" s="324"/>
      <c r="E67" s="5"/>
      <c r="F67" s="325"/>
      <c r="G67" s="325"/>
      <c r="H67" s="325"/>
      <c r="I67" s="335"/>
      <c r="J67" s="247"/>
      <c r="K67" s="247"/>
      <c r="L67" s="8"/>
      <c r="M67" s="76"/>
    </row>
    <row r="68" spans="1:19" ht="18" customHeight="1" x14ac:dyDescent="0.25">
      <c r="A68" s="16" t="str">
        <f>Languages!A139</f>
        <v>Name:</v>
      </c>
      <c r="B68" s="3"/>
      <c r="C68" s="324"/>
      <c r="D68" s="244"/>
      <c r="E68" s="90"/>
      <c r="F68" s="90"/>
      <c r="G68" s="90"/>
      <c r="H68" s="80" t="str">
        <f>Languages!A143</f>
        <v>Tel:</v>
      </c>
      <c r="I68" s="244"/>
      <c r="J68" s="90"/>
      <c r="K68" s="90"/>
      <c r="L68" s="90"/>
      <c r="M68" s="76"/>
    </row>
    <row r="69" spans="1:19" ht="18" customHeight="1" x14ac:dyDescent="0.25">
      <c r="A69" s="16" t="str">
        <f>Languages!A140</f>
        <v>Vorname:</v>
      </c>
      <c r="B69" s="3"/>
      <c r="C69" s="324"/>
      <c r="D69" s="244"/>
      <c r="E69" s="90"/>
      <c r="F69" s="90"/>
      <c r="G69" s="90"/>
      <c r="H69" s="80" t="str">
        <f>Languages!A146</f>
        <v>Mobil:</v>
      </c>
      <c r="I69" s="244"/>
      <c r="J69" s="90"/>
      <c r="K69" s="90"/>
      <c r="L69" s="90"/>
      <c r="M69" s="76"/>
    </row>
    <row r="70" spans="1:19" ht="15.75" customHeight="1" x14ac:dyDescent="0.25">
      <c r="A70" s="16" t="str">
        <f>Languages!A145</f>
        <v>Ort:</v>
      </c>
      <c r="B70" s="5"/>
      <c r="C70" s="5"/>
      <c r="D70" s="244"/>
      <c r="E70" s="90"/>
      <c r="F70" s="90"/>
      <c r="G70" s="90"/>
      <c r="H70" s="5"/>
      <c r="I70" s="337"/>
      <c r="K70" s="3"/>
      <c r="L70" s="338" t="s">
        <v>42</v>
      </c>
      <c r="M70" s="338" t="s">
        <v>42</v>
      </c>
    </row>
    <row r="71" spans="1:19" ht="15" customHeight="1" x14ac:dyDescent="0.25">
      <c r="A71" s="16" t="str">
        <f>Languages!A142</f>
        <v>Land / PLZ</v>
      </c>
      <c r="B71" s="3"/>
      <c r="C71" s="339"/>
      <c r="D71" s="244"/>
      <c r="E71" s="90"/>
      <c r="F71" s="90"/>
      <c r="G71" s="90"/>
      <c r="H71" s="245"/>
      <c r="I71" s="159"/>
      <c r="J71" s="247"/>
      <c r="K71" s="247"/>
      <c r="L71" s="8"/>
      <c r="M71" s="76"/>
    </row>
    <row r="72" spans="1:19" ht="15" customHeight="1" x14ac:dyDescent="0.25">
      <c r="A72" s="16" t="str">
        <f>Languages!A141</f>
        <v>Straße:</v>
      </c>
      <c r="D72" s="244"/>
      <c r="E72" s="90"/>
      <c r="F72" s="90"/>
      <c r="G72" s="90"/>
      <c r="H72" s="336"/>
      <c r="I72" s="159"/>
      <c r="J72" s="247"/>
      <c r="K72" s="247"/>
      <c r="L72" s="8"/>
      <c r="M72" s="76"/>
    </row>
    <row r="73" spans="1:19" s="10" customFormat="1" ht="3.75" customHeight="1" thickBot="1" x14ac:dyDescent="0.25">
      <c r="A73" s="75"/>
      <c r="B73" s="81"/>
      <c r="C73" s="81"/>
      <c r="D73" s="92"/>
      <c r="E73" s="93"/>
      <c r="F73" s="93"/>
      <c r="G73" s="93"/>
      <c r="H73" s="93"/>
      <c r="I73" s="2"/>
      <c r="J73" s="79"/>
      <c r="K73" s="79"/>
      <c r="L73" s="94"/>
      <c r="M73" s="76"/>
      <c r="N73" s="7"/>
      <c r="O73" s="77"/>
      <c r="P73" s="77"/>
      <c r="Q73" s="77"/>
      <c r="R73" s="77"/>
      <c r="S73" s="77"/>
    </row>
    <row r="74" spans="1:19" s="7" customFormat="1" ht="18.600000000000001" customHeight="1" thickBot="1" x14ac:dyDescent="0.3">
      <c r="A74" s="95"/>
      <c r="B74" s="96"/>
      <c r="C74" s="96"/>
      <c r="D74" s="97"/>
      <c r="E74" s="98"/>
      <c r="F74" s="99" t="str">
        <f>Languages!A108</f>
        <v>Bestellung</v>
      </c>
      <c r="G74" s="99"/>
      <c r="H74" s="99"/>
      <c r="I74" s="100"/>
      <c r="J74" s="101" t="str">
        <f>Languages!A136</f>
        <v>Datum:</v>
      </c>
      <c r="K74" s="101"/>
      <c r="L74" s="102">
        <f ca="1">TODAY()</f>
        <v>44411</v>
      </c>
      <c r="M74" s="103"/>
      <c r="O74" s="77"/>
      <c r="P74" s="77"/>
      <c r="Q74" s="77"/>
      <c r="R74" s="77"/>
      <c r="S74" s="77"/>
    </row>
    <row r="75" spans="1:19" s="110" customFormat="1" ht="14.1" customHeight="1" x14ac:dyDescent="0.2">
      <c r="A75" s="104" t="s">
        <v>44</v>
      </c>
      <c r="B75" s="105"/>
      <c r="C75" s="105"/>
      <c r="D75" s="106"/>
      <c r="E75" s="107"/>
      <c r="F75" s="108"/>
      <c r="G75" s="108"/>
      <c r="H75" s="108"/>
      <c r="I75" s="105"/>
      <c r="J75" s="105"/>
      <c r="K75" s="105" t="s">
        <v>823</v>
      </c>
      <c r="L75" s="105" t="str">
        <f>Languages!A147</f>
        <v>Gesamtpreis</v>
      </c>
      <c r="M75" s="109" t="s">
        <v>42</v>
      </c>
    </row>
    <row r="76" spans="1:19" s="110" customFormat="1" ht="3" customHeight="1" x14ac:dyDescent="0.25">
      <c r="A76" s="111"/>
      <c r="B76" s="111"/>
      <c r="C76" s="111"/>
      <c r="D76" s="112"/>
      <c r="E76" s="111"/>
      <c r="F76" s="113"/>
      <c r="G76" s="113"/>
      <c r="H76" s="111"/>
      <c r="I76" s="113"/>
      <c r="J76" s="114"/>
      <c r="K76" s="114"/>
      <c r="L76" s="115"/>
      <c r="M76" s="116"/>
    </row>
    <row r="77" spans="1:19" s="110" customFormat="1" ht="13.5" customHeight="1" x14ac:dyDescent="0.2">
      <c r="B77" s="281" t="str">
        <f>Languages!A154</f>
        <v>Hiermit bestelle ich mein neues SolteQ-Solardach, lt. Kalkulation auf Seite 1</v>
      </c>
      <c r="C77" s="281"/>
      <c r="D77" s="112"/>
      <c r="E77" s="111"/>
      <c r="F77" s="181"/>
      <c r="G77" s="269"/>
      <c r="H77" s="181"/>
      <c r="I77" s="117"/>
      <c r="J77" s="282"/>
      <c r="K77" s="282"/>
      <c r="L77" s="112"/>
      <c r="M77" s="116"/>
    </row>
    <row r="78" spans="1:19" s="110" customFormat="1" ht="13.5" customHeight="1" x14ac:dyDescent="0.2">
      <c r="A78" s="281"/>
      <c r="B78" s="303" t="str">
        <f>IF(M27,B27,IF(M28,B28,IF(M29,B29,)))</f>
        <v>SolteQ-Quad40-Premium-Black-Diagonal / Horizontal</v>
      </c>
      <c r="C78" s="269"/>
      <c r="D78" s="269"/>
      <c r="E78" s="269"/>
      <c r="F78" s="269"/>
      <c r="G78" s="269"/>
      <c r="H78" s="269"/>
      <c r="I78" s="269"/>
      <c r="J78" s="112"/>
      <c r="K78" s="112"/>
      <c r="L78" s="112">
        <f>IF(M83,,J33)</f>
        <v>34320</v>
      </c>
      <c r="M78" s="116"/>
    </row>
    <row r="79" spans="1:19" s="118" customFormat="1" ht="13.5" customHeight="1" x14ac:dyDescent="0.2">
      <c r="A79" s="281"/>
      <c r="B79" s="304" t="str">
        <f>B30</f>
        <v>Passive Fläche Quad40/54-Typ P:</v>
      </c>
      <c r="C79" s="269"/>
      <c r="D79" s="269"/>
      <c r="E79" s="269"/>
      <c r="F79" s="269"/>
      <c r="G79" s="269"/>
      <c r="H79" s="269"/>
      <c r="I79" s="269"/>
      <c r="J79" s="112"/>
      <c r="K79" s="112"/>
      <c r="L79" s="112"/>
      <c r="M79" s="116"/>
      <c r="N79" s="110"/>
      <c r="O79" s="110"/>
      <c r="P79" s="110"/>
      <c r="Q79" s="110"/>
      <c r="R79" s="110"/>
      <c r="S79" s="110"/>
    </row>
    <row r="80" spans="1:19" s="118" customFormat="1" ht="13.5" customHeight="1" x14ac:dyDescent="0.2">
      <c r="A80" s="283"/>
      <c r="B80" s="269" t="str">
        <f>Languages!A181</f>
        <v>Anlagenleistung mit SLV</v>
      </c>
      <c r="C80" s="111"/>
      <c r="D80" s="112"/>
      <c r="E80" s="111"/>
      <c r="F80" s="304">
        <f>H12</f>
        <v>10</v>
      </c>
      <c r="G80" s="112" t="s">
        <v>2</v>
      </c>
      <c r="H80" s="112"/>
      <c r="I80" s="112"/>
      <c r="J80" s="111"/>
      <c r="K80" s="111"/>
      <c r="L80" s="112"/>
      <c r="N80" s="110"/>
      <c r="O80" s="110"/>
      <c r="P80" s="110"/>
      <c r="Q80" s="110"/>
      <c r="R80" s="110"/>
      <c r="S80" s="110"/>
    </row>
    <row r="81" spans="1:19" s="118" customFormat="1" ht="13.5" customHeight="1" x14ac:dyDescent="0.2">
      <c r="A81" s="283"/>
      <c r="B81" s="269" t="str">
        <f>Languages!A182</f>
        <v>Installierte Leistung der Zellen: ca.</v>
      </c>
      <c r="C81" s="111"/>
      <c r="D81" s="112"/>
      <c r="E81" s="111"/>
      <c r="F81" s="305">
        <f>F80*100/120</f>
        <v>8.3333333333333339</v>
      </c>
      <c r="G81" s="112" t="s">
        <v>2</v>
      </c>
      <c r="H81" s="112"/>
      <c r="I81" s="112"/>
      <c r="J81" s="112"/>
      <c r="K81" s="112"/>
      <c r="L81" s="112"/>
      <c r="M81" s="116"/>
      <c r="N81" s="110"/>
      <c r="O81" s="110"/>
      <c r="P81" s="110"/>
      <c r="Q81" s="110"/>
      <c r="R81" s="110"/>
      <c r="S81" s="110"/>
    </row>
    <row r="82" spans="1:19" s="118" customFormat="1" ht="13.5" customHeight="1" x14ac:dyDescent="0.2">
      <c r="A82" s="283"/>
      <c r="B82" s="375" t="str">
        <f>Languages!A180</f>
        <v>Alternativ:  Bausatz</v>
      </c>
      <c r="C82" s="111"/>
      <c r="D82" s="112"/>
      <c r="E82" s="111"/>
      <c r="F82" s="111"/>
      <c r="G82" s="112"/>
      <c r="H82" s="112"/>
      <c r="I82" s="112"/>
      <c r="J82" s="112"/>
      <c r="K82" s="112"/>
      <c r="L82" s="112"/>
      <c r="M82" s="116"/>
      <c r="N82" s="110"/>
      <c r="O82" s="110"/>
      <c r="P82" s="110"/>
      <c r="Q82" s="110"/>
      <c r="R82" s="110"/>
      <c r="S82" s="110"/>
    </row>
    <row r="83" spans="1:19" s="110" customFormat="1" ht="13.5" customHeight="1" x14ac:dyDescent="0.2">
      <c r="A83" s="283"/>
      <c r="B83" s="281" t="str">
        <f>Languages!A183</f>
        <v>Hiermit bestelle ich Solarziegel und Wechselrichter lt. o.g. Angaben als Bausatz</v>
      </c>
      <c r="C83" s="111"/>
      <c r="D83" s="112"/>
      <c r="E83" s="111"/>
      <c r="F83" s="111"/>
      <c r="G83" s="112"/>
      <c r="H83" s="112"/>
      <c r="I83" s="112"/>
      <c r="J83" s="112">
        <f>IF(M83,Preise!E4,)</f>
        <v>0</v>
      </c>
      <c r="K83" s="308">
        <f>IF(M83,F80,)</f>
        <v>0</v>
      </c>
      <c r="L83" s="112">
        <f>J83*K83</f>
        <v>0</v>
      </c>
      <c r="M83" s="309" t="b">
        <v>0</v>
      </c>
    </row>
    <row r="84" spans="1:19" s="7" customFormat="1" ht="13.5" customHeight="1" x14ac:dyDescent="0.2">
      <c r="A84" s="170"/>
      <c r="B84" s="128" t="str">
        <f>Languages!A184</f>
        <v>Passive Fläche</v>
      </c>
      <c r="D84" s="170"/>
      <c r="E84" s="170"/>
      <c r="F84" s="170"/>
      <c r="G84" s="112"/>
      <c r="H84" s="112"/>
      <c r="I84" s="112"/>
      <c r="J84" s="392">
        <f>IF(M84,IF(OR(M28,M29),Preise!L4,IF(M27,Preise!N4,)),)</f>
        <v>0</v>
      </c>
      <c r="K84" s="393">
        <f>IF(M84,H30,)</f>
        <v>0</v>
      </c>
      <c r="L84" s="172">
        <f>J84*K84</f>
        <v>0</v>
      </c>
      <c r="M84" s="391" t="b">
        <v>0</v>
      </c>
      <c r="O84" s="10"/>
      <c r="P84" s="10"/>
      <c r="Q84" s="10"/>
      <c r="R84" s="10"/>
      <c r="S84" s="10"/>
    </row>
    <row r="85" spans="1:19" s="7" customFormat="1" ht="13.5" customHeight="1" x14ac:dyDescent="0.2">
      <c r="A85" s="170"/>
      <c r="B85" s="284" t="str">
        <f>Languages!A196</f>
        <v>Stromspeicher, gewünschte Leistung:</v>
      </c>
      <c r="C85" s="128"/>
      <c r="D85" s="112"/>
      <c r="E85" s="111"/>
      <c r="F85" s="389"/>
      <c r="G85" s="111" t="s">
        <v>825</v>
      </c>
      <c r="H85" s="111"/>
      <c r="I85" s="285"/>
      <c r="L85" s="172">
        <f>IF(M85,IF(OR(L5=3,L5=6),Preise!Q4,Preise!P4),)</f>
        <v>0</v>
      </c>
      <c r="M85" s="390" t="b">
        <v>0</v>
      </c>
    </row>
    <row r="86" spans="1:19" s="7" customFormat="1" ht="13.5" customHeight="1" x14ac:dyDescent="0.2">
      <c r="A86" s="170"/>
      <c r="B86" s="383"/>
      <c r="C86" s="384"/>
      <c r="D86" s="385"/>
      <c r="E86" s="386"/>
      <c r="F86" s="387"/>
      <c r="G86" s="384"/>
      <c r="H86" s="387"/>
      <c r="I86" s="387"/>
      <c r="J86" s="388"/>
      <c r="K86" s="388"/>
      <c r="L86" s="172"/>
    </row>
    <row r="87" spans="1:19" s="7" customFormat="1" ht="13.5" customHeight="1" x14ac:dyDescent="0.2">
      <c r="A87" s="284"/>
      <c r="B87" s="184"/>
      <c r="C87" s="173"/>
      <c r="D87" s="172"/>
      <c r="E87" s="173"/>
      <c r="F87" s="173"/>
      <c r="G87" s="173"/>
      <c r="H87" s="184"/>
      <c r="I87" s="171"/>
      <c r="J87" s="299" t="str">
        <f>Languages!A190</f>
        <v>Summe:</v>
      </c>
      <c r="K87" s="299"/>
      <c r="L87" s="299">
        <f>SUM(L78:L86)</f>
        <v>34320</v>
      </c>
      <c r="M87" s="110" t="str">
        <f>Preise!D4</f>
        <v>€</v>
      </c>
    </row>
    <row r="88" spans="1:19" s="7" customFormat="1" ht="11.25" customHeight="1" x14ac:dyDescent="0.2">
      <c r="B88" s="288"/>
      <c r="C88" s="281"/>
      <c r="D88" s="172"/>
      <c r="E88" s="289"/>
      <c r="F88" s="173"/>
      <c r="G88" s="173"/>
      <c r="H88" s="173"/>
      <c r="I88" s="283"/>
      <c r="J88" s="173" t="str">
        <f>Languages!A57</f>
        <v>Fracht+Versicherung:</v>
      </c>
      <c r="L88" s="172">
        <v>1000</v>
      </c>
      <c r="M88" s="110" t="str">
        <f>M87</f>
        <v>€</v>
      </c>
    </row>
    <row r="89" spans="1:19" s="7" customFormat="1" ht="11.25" customHeight="1" x14ac:dyDescent="0.2">
      <c r="B89" s="286"/>
      <c r="C89" s="128"/>
      <c r="D89" s="172"/>
      <c r="E89" s="173"/>
      <c r="F89" s="173"/>
      <c r="G89" s="173"/>
      <c r="H89" s="173"/>
      <c r="I89" s="290"/>
      <c r="J89" s="112" t="str">
        <f>IF(M22,,Languages!A191)</f>
        <v>MwSt.:</v>
      </c>
      <c r="K89" s="348">
        <v>0.19</v>
      </c>
      <c r="L89" s="112">
        <f>IF(M22,,L87*K89)</f>
        <v>6520.8</v>
      </c>
      <c r="M89" s="110" t="str">
        <f>IF(M22,,Preise!D4)</f>
        <v>€</v>
      </c>
    </row>
    <row r="90" spans="1:19" s="7" customFormat="1" ht="11.25" customHeight="1" thickBot="1" x14ac:dyDescent="0.25">
      <c r="B90" s="291"/>
      <c r="C90" s="170"/>
      <c r="D90" s="292"/>
      <c r="E90" s="293"/>
      <c r="F90" s="294"/>
      <c r="G90" s="294"/>
      <c r="H90" s="294"/>
      <c r="I90" s="283"/>
      <c r="J90" s="298" t="str">
        <f>Languages!A192</f>
        <v>Gesamtsumme:</v>
      </c>
      <c r="K90" s="298"/>
      <c r="L90" s="298">
        <f>SUM(L87:L89)</f>
        <v>41840.800000000003</v>
      </c>
      <c r="M90" s="110" t="str">
        <f>M87</f>
        <v>€</v>
      </c>
    </row>
    <row r="91" spans="1:19" s="7" customFormat="1" ht="11.25" customHeight="1" thickTop="1" x14ac:dyDescent="0.2">
      <c r="B91" s="128"/>
      <c r="C91" s="184"/>
      <c r="D91" s="295"/>
      <c r="E91" s="283"/>
      <c r="F91" s="182"/>
      <c r="G91" s="182"/>
      <c r="H91" s="182"/>
      <c r="I91" s="283"/>
      <c r="J91" s="112"/>
      <c r="K91" s="347">
        <f>IF(L5&gt;1,"Pls enter your local sales tax, if required",)</f>
        <v>0</v>
      </c>
      <c r="L91" s="112"/>
    </row>
    <row r="92" spans="1:19" s="7" customFormat="1" ht="11.25" customHeight="1" x14ac:dyDescent="0.2">
      <c r="A92" s="287" t="str">
        <f>Languages!A156</f>
        <v>Der endgültige Leistungswert kann je nach örtlichen Gegebenheiten variieren !</v>
      </c>
      <c r="B92" s="170"/>
      <c r="C92" s="173"/>
      <c r="D92" s="295"/>
      <c r="E92" s="173"/>
      <c r="F92" s="182"/>
      <c r="G92" s="182"/>
      <c r="H92" s="182"/>
      <c r="I92" s="171"/>
      <c r="J92" s="112"/>
      <c r="K92" s="112"/>
      <c r="L92" s="112"/>
    </row>
    <row r="93" spans="1:19" s="10" customFormat="1" ht="11.25" customHeight="1" x14ac:dyDescent="0.2">
      <c r="A93" s="170" t="str">
        <f>IF(M83,,Languages!A157)</f>
        <v xml:space="preserve">Die Ausführung erfolgt durch einen unserer Dachdecker-Partner-Fachbetrieb in Ihrer Nähe. Gerne können wir auch Ihren Dachdecker  </v>
      </c>
      <c r="B93" s="170"/>
      <c r="C93" s="170"/>
      <c r="D93" s="170"/>
      <c r="E93" s="173"/>
      <c r="F93" s="182"/>
      <c r="G93" s="182"/>
      <c r="H93" s="182"/>
      <c r="I93" s="171"/>
      <c r="J93" s="112"/>
      <c r="K93" s="112"/>
      <c r="L93" s="112"/>
      <c r="N93" s="7"/>
    </row>
    <row r="94" spans="1:19" s="10" customFormat="1" ht="11.25" customHeight="1" x14ac:dyDescent="0.2">
      <c r="A94" s="170" t="str">
        <f>IF(M83,,Languages!A158)</f>
        <v>Ihres Vertrauens einbinden, der dann die Ausführung übernehmen, bzw. in seinen vorhandenen Auftrag einbinden kann.</v>
      </c>
      <c r="B94" s="170"/>
      <c r="C94" s="173"/>
      <c r="D94" s="170"/>
      <c r="E94" s="173"/>
      <c r="F94" s="182"/>
      <c r="G94" s="182"/>
      <c r="H94" s="182"/>
      <c r="I94" s="171"/>
      <c r="J94" s="112"/>
      <c r="K94" s="112"/>
      <c r="L94" s="112"/>
      <c r="N94" s="7"/>
    </row>
    <row r="95" spans="1:19" s="10" customFormat="1" ht="11.25" customHeight="1" x14ac:dyDescent="0.2">
      <c r="A95" s="170" t="str">
        <f>IF(M83,,Languages!A159)</f>
        <v>Dieser kann Ihnen auch weitere Gewerke, wie z.B. Komplett-Dachsanierung, neue Fenster uvm. anbieten.</v>
      </c>
      <c r="B95" s="170"/>
      <c r="C95" s="173"/>
      <c r="D95" s="170"/>
      <c r="E95" s="128"/>
      <c r="F95" s="296"/>
      <c r="G95" s="296"/>
      <c r="H95" s="296"/>
      <c r="I95" s="171"/>
      <c r="J95" s="112"/>
      <c r="K95" s="112"/>
      <c r="L95" s="112"/>
      <c r="N95" s="7"/>
    </row>
    <row r="96" spans="1:19" s="10" customFormat="1" ht="11.25" customHeight="1" x14ac:dyDescent="0.2">
      <c r="A96" s="170" t="str">
        <f>Languages!A160</f>
        <v>WICHTIG: Berücksichtigen Sie bitte die für Solar geeignete Fläche, wenn Sie die gewünschte Leistung angeben !</v>
      </c>
      <c r="B96" s="170"/>
      <c r="C96" s="173"/>
      <c r="D96" s="170"/>
      <c r="E96" s="128"/>
      <c r="F96" s="182"/>
      <c r="G96" s="182"/>
      <c r="H96" s="182"/>
      <c r="I96" s="171"/>
      <c r="J96" s="112"/>
      <c r="K96" s="112"/>
      <c r="L96" s="112"/>
      <c r="N96" s="7"/>
    </row>
    <row r="97" spans="1:19" s="10" customFormat="1" ht="11.25" customHeight="1" x14ac:dyDescent="0.2">
      <c r="A97" s="170" t="str">
        <f>Languages!A161</f>
        <v xml:space="preserve">Berücksichtigen Sie auch,dass auch die aktive Fläche passive Elemente für die Randbereiche enthält. Ansonsten kann die gewünschte </v>
      </c>
      <c r="B97" s="170"/>
      <c r="C97" s="173"/>
      <c r="D97" s="170"/>
      <c r="E97" s="286"/>
      <c r="F97" s="182"/>
      <c r="G97" s="182"/>
      <c r="H97" s="182"/>
      <c r="I97" s="171"/>
      <c r="J97" s="297"/>
      <c r="K97" s="297"/>
      <c r="L97" s="297"/>
      <c r="M97" s="121"/>
      <c r="N97" s="7"/>
    </row>
    <row r="98" spans="1:19" s="10" customFormat="1" ht="11.25" customHeight="1" x14ac:dyDescent="0.2">
      <c r="A98" s="170" t="str">
        <f>Languages!A162</f>
        <v>Leistung nicht erreicht werden. Stromspeicherpreise und Leistung können variieren.</v>
      </c>
      <c r="B98" s="170"/>
      <c r="C98" s="173"/>
      <c r="D98" s="170"/>
      <c r="E98" s="286"/>
      <c r="F98" s="182"/>
      <c r="G98" s="182"/>
      <c r="H98" s="182"/>
      <c r="I98" s="171"/>
      <c r="J98" s="297"/>
      <c r="K98" s="297"/>
      <c r="L98" s="297"/>
      <c r="M98" s="121"/>
      <c r="N98" s="7"/>
    </row>
    <row r="99" spans="1:19" s="10" customFormat="1" ht="11.25" customHeight="1" x14ac:dyDescent="0.2">
      <c r="A99" s="170" t="str">
        <f>Languages!A164</f>
        <v xml:space="preserve">Lieferung: </v>
      </c>
      <c r="B99" s="170"/>
      <c r="C99" s="173"/>
      <c r="D99" s="128" t="str">
        <f>Languages!A194</f>
        <v>ca. 6-8 Wochen nach Zahlungseingang</v>
      </c>
      <c r="F99" s="182"/>
      <c r="G99" s="182"/>
      <c r="H99" s="182"/>
      <c r="I99" s="171"/>
      <c r="J99" s="297"/>
      <c r="K99" s="297"/>
      <c r="L99" s="297"/>
      <c r="M99" s="121"/>
      <c r="N99" s="7"/>
    </row>
    <row r="100" spans="1:19" s="10" customFormat="1" ht="11.25" customHeight="1" x14ac:dyDescent="0.2">
      <c r="A100" s="170" t="str">
        <f>Languages!A165</f>
        <v>Zahlung:</v>
      </c>
      <c r="D100" s="128" t="str">
        <f>Languages!A195</f>
        <v>50% bei Auftragserteilung + 50% bei Lieferbereitschaft</v>
      </c>
      <c r="F100" s="12"/>
      <c r="G100" s="12"/>
      <c r="H100" s="12"/>
      <c r="I100" s="13"/>
      <c r="J100" s="120"/>
      <c r="K100" s="120"/>
      <c r="L100" s="120"/>
      <c r="M100" s="121"/>
      <c r="N100" s="7"/>
    </row>
    <row r="101" spans="1:19" s="10" customFormat="1" ht="11.25" customHeight="1" x14ac:dyDescent="0.2">
      <c r="A101" s="170" t="str">
        <f>Languages!A166</f>
        <v xml:space="preserve">Das Dach wird extra für Sie, maßgeschneidert für Ihr Haus, hergestellt. </v>
      </c>
      <c r="F101" s="12"/>
      <c r="G101" s="12"/>
      <c r="H101" s="122"/>
      <c r="I101" s="13"/>
      <c r="J101" s="123"/>
      <c r="K101" s="123"/>
      <c r="L101" s="19"/>
      <c r="N101" s="7"/>
    </row>
    <row r="102" spans="1:19" s="10" customFormat="1" ht="11.25" customHeight="1" x14ac:dyDescent="0.2">
      <c r="A102" s="170" t="str">
        <f>IF(M83,,Languages!A167)</f>
        <v>Die Ausführung erfolgt durch einen unserer zertifizierten Dachdecker-Fachpartner-Betriebe in Ihrer Nähe.</v>
      </c>
      <c r="C102" s="18"/>
      <c r="D102" s="16"/>
      <c r="E102" s="11"/>
      <c r="F102" s="11"/>
      <c r="G102" s="11"/>
      <c r="H102" s="15"/>
      <c r="I102" s="13"/>
      <c r="J102" s="20"/>
      <c r="K102" s="20"/>
      <c r="L102" s="21"/>
      <c r="N102" s="7"/>
    </row>
    <row r="103" spans="1:19" s="10" customFormat="1" ht="11.25" customHeight="1" x14ac:dyDescent="0.2">
      <c r="A103" s="170" t="str">
        <f>Languages!A168</f>
        <v xml:space="preserve">Leistungswerte sind Richtwerte. Endgültige Anlagenleistung ergibt sich nach Abschluss der Montage. Die angegebene Leistung ist ein </v>
      </c>
      <c r="C103" s="11"/>
      <c r="D103" s="22"/>
      <c r="E103" s="23"/>
      <c r="F103" s="23"/>
      <c r="G103" s="11"/>
      <c r="H103" s="12"/>
      <c r="I103" s="15"/>
      <c r="J103" s="24"/>
      <c r="K103" s="24"/>
      <c r="L103" s="25"/>
      <c r="M103" s="121"/>
      <c r="N103" s="7"/>
    </row>
    <row r="104" spans="1:19" s="10" customFormat="1" ht="11.25" customHeight="1" x14ac:dyDescent="0.2">
      <c r="A104" s="170" t="str">
        <f>Languages!A169</f>
        <v>Leistungswert unter Berücksichtigung der verbesserten Schwachlich-Effektivität und ist ca. 20% höher, als der reine Zellenwert.</v>
      </c>
      <c r="B104" s="124"/>
      <c r="C104" s="11"/>
      <c r="D104" s="125"/>
      <c r="E104" s="11"/>
      <c r="F104" s="11"/>
      <c r="G104" s="11"/>
      <c r="H104" s="12"/>
      <c r="I104" s="26"/>
      <c r="J104" s="26"/>
      <c r="K104" s="26"/>
      <c r="L104" s="27"/>
      <c r="M104" s="121"/>
      <c r="N104" s="7"/>
    </row>
    <row r="105" spans="1:19" s="10" customFormat="1" ht="11.25" customHeight="1" x14ac:dyDescent="0.2">
      <c r="A105" s="170" t="str">
        <f>Languages!A170</f>
        <v>Die genauen Versandkosten können erst nach Auftragseingang ermittelt werden.</v>
      </c>
      <c r="B105" s="18"/>
      <c r="C105" s="18"/>
      <c r="D105" s="125"/>
      <c r="E105" s="11"/>
      <c r="F105" s="11"/>
      <c r="G105" s="11"/>
      <c r="H105" s="12"/>
      <c r="I105" s="12"/>
      <c r="J105" s="12"/>
      <c r="K105" s="12"/>
      <c r="L105" s="126"/>
      <c r="M105" s="121"/>
      <c r="N105" s="7"/>
    </row>
    <row r="106" spans="1:19" s="10" customFormat="1" ht="11.25" customHeight="1" x14ac:dyDescent="0.2">
      <c r="A106" s="170">
        <f>Languages!A171</f>
        <v>0</v>
      </c>
      <c r="B106" s="11"/>
      <c r="C106" s="11"/>
      <c r="D106" s="125"/>
      <c r="E106" s="11"/>
      <c r="F106" s="11"/>
      <c r="G106" s="11"/>
      <c r="H106" s="12"/>
      <c r="I106" s="16"/>
      <c r="J106" s="127"/>
      <c r="K106" s="127"/>
      <c r="L106" s="21"/>
      <c r="M106" s="121"/>
      <c r="N106" s="7"/>
    </row>
    <row r="107" spans="1:19" ht="5.25" customHeight="1" x14ac:dyDescent="0.2">
      <c r="A107" s="128"/>
      <c r="B107" s="2"/>
      <c r="C107" s="2"/>
      <c r="D107" s="92"/>
      <c r="E107" s="9"/>
      <c r="F107" s="9"/>
      <c r="G107" s="9"/>
      <c r="H107" s="28"/>
      <c r="I107" s="28"/>
      <c r="J107" s="29"/>
      <c r="K107" s="29"/>
      <c r="L107" s="30"/>
      <c r="M107" s="129"/>
      <c r="O107" s="7"/>
      <c r="P107" s="7"/>
      <c r="Q107" s="7"/>
      <c r="R107" s="7"/>
      <c r="S107" s="7"/>
    </row>
    <row r="108" spans="1:19" s="135" customFormat="1" ht="11.25" customHeight="1" x14ac:dyDescent="0.25">
      <c r="A108" s="130">
        <f>Languages!A172</f>
        <v>0</v>
      </c>
      <c r="B108" s="131"/>
      <c r="C108" s="131"/>
      <c r="D108" s="132"/>
      <c r="E108" s="133"/>
      <c r="F108" s="133"/>
      <c r="G108" s="133"/>
      <c r="H108" s="133"/>
      <c r="I108" s="133"/>
      <c r="J108" s="133"/>
      <c r="K108" s="133"/>
      <c r="L108" s="133"/>
      <c r="M108" s="134"/>
      <c r="N108" s="110"/>
    </row>
    <row r="109" spans="1:19" s="135" customFormat="1" ht="11.25" customHeight="1" x14ac:dyDescent="0.25">
      <c r="A109" s="136"/>
      <c r="B109" s="137"/>
      <c r="C109" s="137"/>
      <c r="D109" s="138"/>
      <c r="E109" s="139"/>
      <c r="F109" s="139"/>
      <c r="G109" s="139"/>
      <c r="H109" s="139"/>
      <c r="I109" s="137"/>
      <c r="J109" s="140"/>
      <c r="K109" s="140"/>
      <c r="L109" s="139"/>
      <c r="M109" s="141"/>
      <c r="N109" s="110"/>
    </row>
    <row r="110" spans="1:19" s="135" customFormat="1" ht="11.25" customHeight="1" x14ac:dyDescent="0.25">
      <c r="A110" s="136"/>
      <c r="B110" s="139"/>
      <c r="C110" s="139"/>
      <c r="D110" s="142"/>
      <c r="E110" s="139"/>
      <c r="F110" s="139"/>
      <c r="G110" s="139"/>
      <c r="H110" s="139"/>
      <c r="I110" s="137"/>
      <c r="J110" s="140"/>
      <c r="K110" s="140"/>
      <c r="L110" s="139"/>
      <c r="M110" s="141"/>
      <c r="N110" s="110"/>
    </row>
    <row r="111" spans="1:19" s="135" customFormat="1" ht="11.25" customHeight="1" x14ac:dyDescent="0.25">
      <c r="A111" s="136"/>
      <c r="B111" s="137"/>
      <c r="C111" s="137"/>
      <c r="D111" s="142"/>
      <c r="E111" s="139"/>
      <c r="F111" s="139"/>
      <c r="G111" s="139"/>
      <c r="H111" s="139"/>
      <c r="I111" s="137"/>
      <c r="J111" s="143"/>
      <c r="K111" s="143"/>
      <c r="L111" s="139"/>
      <c r="M111" s="141"/>
      <c r="N111" s="110"/>
    </row>
    <row r="112" spans="1:19" ht="14.25" x14ac:dyDescent="0.2">
      <c r="A112" s="144"/>
      <c r="B112" s="2" t="str">
        <f>Languages!A136</f>
        <v>Datum:</v>
      </c>
      <c r="C112" s="2"/>
      <c r="D112" s="145"/>
      <c r="E112" s="89"/>
      <c r="F112" s="5"/>
      <c r="G112" s="5"/>
      <c r="H112" s="5"/>
      <c r="I112" s="2"/>
      <c r="J112" s="143"/>
      <c r="K112" s="143"/>
      <c r="L112" s="5"/>
      <c r="M112" s="146"/>
    </row>
    <row r="113" spans="1:19" ht="12" customHeight="1" x14ac:dyDescent="0.2">
      <c r="A113" s="144"/>
      <c r="B113" s="3"/>
      <c r="C113" s="3"/>
      <c r="D113" s="147"/>
      <c r="E113" s="5"/>
      <c r="F113" s="5"/>
      <c r="G113" s="5"/>
      <c r="H113" s="5"/>
      <c r="I113" s="2"/>
      <c r="J113" s="3"/>
      <c r="K113" s="3"/>
      <c r="L113" s="5"/>
      <c r="M113" s="146"/>
    </row>
    <row r="114" spans="1:19" x14ac:dyDescent="0.2">
      <c r="A114" s="144"/>
      <c r="B114" s="3"/>
      <c r="C114" s="3"/>
      <c r="D114" s="147"/>
      <c r="E114" s="5"/>
      <c r="F114" s="5"/>
      <c r="G114" s="5"/>
      <c r="H114" s="5"/>
      <c r="I114" s="2"/>
      <c r="J114" s="3"/>
      <c r="K114" s="3"/>
      <c r="L114" s="5"/>
      <c r="M114" s="146"/>
    </row>
    <row r="115" spans="1:19" x14ac:dyDescent="0.2">
      <c r="A115" s="148"/>
      <c r="B115" s="149" t="str">
        <f>Languages!A173</f>
        <v>Name, Vorname - BLOCKBUCHSTABEN</v>
      </c>
      <c r="C115" s="149"/>
      <c r="D115" s="150"/>
      <c r="E115" s="151"/>
      <c r="F115" s="151"/>
      <c r="G115" s="151"/>
      <c r="H115" s="152"/>
      <c r="I115" s="152"/>
      <c r="J115" s="377" t="str">
        <f>Languages!A174</f>
        <v>Unterschrift</v>
      </c>
      <c r="K115" s="152"/>
      <c r="L115" s="91"/>
      <c r="M115" s="376"/>
    </row>
    <row r="116" spans="1:19" ht="12" customHeight="1" x14ac:dyDescent="0.2">
      <c r="A116" s="9"/>
      <c r="B116" s="3"/>
      <c r="C116" s="3"/>
      <c r="D116" s="92"/>
      <c r="E116" s="9"/>
      <c r="F116" s="9"/>
      <c r="G116" s="9"/>
      <c r="H116" s="9"/>
      <c r="I116" s="78"/>
      <c r="J116" s="79"/>
      <c r="K116" s="79"/>
      <c r="L116" s="9"/>
    </row>
    <row r="117" spans="1:19" x14ac:dyDescent="0.2">
      <c r="A117" s="153" t="str">
        <f>Languages!A175</f>
        <v xml:space="preserve">Ich habe die allgemeinen Geschäftsbedingungen der SolteQ Solar GmbH gelesen, verstanden und akzeptiert. </v>
      </c>
      <c r="B117" s="154"/>
      <c r="C117" s="154"/>
      <c r="D117" s="155"/>
      <c r="E117" s="156"/>
      <c r="F117" s="156"/>
      <c r="G117" s="156"/>
      <c r="H117" s="156"/>
      <c r="I117" s="157"/>
      <c r="J117" s="154"/>
      <c r="K117" s="154"/>
      <c r="L117" s="156"/>
      <c r="M117" s="158"/>
    </row>
    <row r="118" spans="1:19" x14ac:dyDescent="0.2">
      <c r="A118" s="144" t="str">
        <f>Languages!A176</f>
        <v>Mir ist bekannt, dass die allgemeinen Geschäftsbedingungen der SolteQSolar GmbH auch auf der Homepage</v>
      </c>
      <c r="B118" s="159"/>
      <c r="C118" s="159"/>
      <c r="D118" s="147"/>
      <c r="E118" s="5"/>
      <c r="F118" s="5"/>
      <c r="G118" s="5"/>
      <c r="H118" s="5"/>
      <c r="I118" s="5"/>
      <c r="J118" s="5"/>
      <c r="K118" s="5"/>
      <c r="L118" s="147"/>
      <c r="M118" s="146"/>
    </row>
    <row r="119" spans="1:19" x14ac:dyDescent="0.2">
      <c r="A119" s="144" t="str">
        <f>Languages!A177</f>
        <v>www.DasSolardach.eu heruntergeladen und gelesen werden können.</v>
      </c>
      <c r="B119" s="160"/>
      <c r="C119" s="160"/>
      <c r="D119" s="147"/>
      <c r="E119" s="5"/>
      <c r="F119" s="5"/>
      <c r="G119" s="5"/>
      <c r="H119" s="5"/>
      <c r="I119" s="5"/>
      <c r="J119" s="5"/>
      <c r="K119" s="5"/>
      <c r="L119" s="147"/>
      <c r="M119" s="146"/>
    </row>
    <row r="120" spans="1:19" ht="15.75" customHeight="1" x14ac:dyDescent="0.2">
      <c r="A120" s="161" t="str">
        <f>Languages!A178</f>
        <v>Es gilt deutsches Recht. Nachfolgende 3 Seiten sind ebenfalls Bestandteil.</v>
      </c>
      <c r="B120" s="2"/>
      <c r="C120" s="2"/>
      <c r="D120" s="147"/>
      <c r="E120" s="5"/>
      <c r="F120" s="5"/>
      <c r="G120" s="5"/>
      <c r="H120" s="5"/>
      <c r="I120" s="5"/>
      <c r="J120" s="5"/>
      <c r="K120" s="5"/>
      <c r="L120" s="147"/>
      <c r="M120" s="146"/>
    </row>
    <row r="121" spans="1:19" x14ac:dyDescent="0.2">
      <c r="A121" s="162" t="str">
        <f>Languages!A179</f>
        <v>Bitte faxen auf 05933 - 92 48 29 oder vertrieb@solteq.eu</v>
      </c>
      <c r="B121" s="163"/>
      <c r="C121" s="163"/>
      <c r="D121" s="145"/>
      <c r="E121" s="89"/>
      <c r="F121" s="89"/>
      <c r="G121" s="89"/>
      <c r="H121" s="89"/>
      <c r="I121" s="152"/>
      <c r="J121" s="377" t="str">
        <f>Languages!A174</f>
        <v>Unterschrift</v>
      </c>
      <c r="K121" s="152"/>
      <c r="L121" s="91"/>
      <c r="M121" s="376"/>
    </row>
    <row r="122" spans="1:19" s="164" customFormat="1" ht="3" customHeight="1" x14ac:dyDescent="0.2">
      <c r="A122" s="9"/>
      <c r="B122" s="78"/>
      <c r="C122" s="78"/>
      <c r="D122" s="92"/>
      <c r="E122" s="9"/>
      <c r="F122" s="9"/>
      <c r="G122" s="9"/>
      <c r="H122" s="9"/>
      <c r="I122" s="9"/>
      <c r="J122" s="9"/>
      <c r="K122" s="9"/>
      <c r="L122" s="92"/>
      <c r="M122" s="77"/>
      <c r="N122" s="7"/>
      <c r="O122" s="77"/>
      <c r="P122" s="77"/>
      <c r="Q122" s="77"/>
      <c r="R122" s="77"/>
      <c r="S122" s="77"/>
    </row>
    <row r="123" spans="1:19" s="166" customFormat="1" ht="9.9499999999999993" customHeight="1" x14ac:dyDescent="0.25">
      <c r="A123" s="165" t="str">
        <f>'Adressen ++'!C3</f>
        <v>SolteQ Solar GmbH</v>
      </c>
      <c r="B123" s="165"/>
      <c r="C123" s="165"/>
      <c r="D123" s="165"/>
      <c r="E123" s="165" t="str">
        <f>'Adressen ++'!H3</f>
        <v>email: vertrieb@solteq.eu</v>
      </c>
      <c r="F123" s="165"/>
      <c r="G123" s="165" t="str">
        <f>'Adressen ++'!I3</f>
        <v>Deutsche Bank</v>
      </c>
      <c r="H123" s="165"/>
      <c r="I123" s="165"/>
      <c r="J123" s="165"/>
      <c r="K123" s="165"/>
      <c r="L123" s="360" t="str">
        <f>'Adressen ++'!L3</f>
        <v>HRB 216084</v>
      </c>
      <c r="M123" s="118"/>
      <c r="N123" s="168"/>
    </row>
    <row r="124" spans="1:19" s="166" customFormat="1" ht="9.9499999999999993" customHeight="1" x14ac:dyDescent="0.25">
      <c r="A124" s="165" t="str">
        <f>'Adressen ++'!D3</f>
        <v xml:space="preserve">Willesch 6                          </v>
      </c>
      <c r="B124" s="165"/>
      <c r="C124" s="165"/>
      <c r="D124" s="165"/>
      <c r="E124" s="165"/>
      <c r="F124" s="165"/>
      <c r="G124" s="165" t="str">
        <f>'Adressen ++'!J3</f>
        <v>IBAN: DE61 2677 0024 00211 99 500</v>
      </c>
      <c r="H124" s="165"/>
      <c r="I124" s="165"/>
      <c r="J124" s="165"/>
      <c r="K124" s="165"/>
      <c r="L124" s="360" t="str">
        <f>'Adressen ++'!M3</f>
        <v>AG Osnabrück</v>
      </c>
      <c r="M124" s="118"/>
      <c r="N124" s="168"/>
    </row>
    <row r="125" spans="1:19" s="166" customFormat="1" ht="9.9499999999999993" customHeight="1" x14ac:dyDescent="0.25">
      <c r="A125" s="165" t="str">
        <f>'Adressen ++'!E3</f>
        <v xml:space="preserve">D-49779 Oberlangen          </v>
      </c>
      <c r="B125" s="165"/>
      <c r="C125" s="165"/>
      <c r="D125" s="165"/>
      <c r="E125" s="165"/>
      <c r="F125" s="165"/>
      <c r="G125" s="165" t="str">
        <f>'Adressen ++'!K3</f>
        <v>BICC/SWIFT: DEUTDEDB285</v>
      </c>
      <c r="H125" s="165"/>
      <c r="I125" s="165"/>
      <c r="J125" s="165"/>
      <c r="K125" s="165"/>
      <c r="L125" s="360" t="str">
        <f>'Adressen ++'!N3</f>
        <v>DE342090195</v>
      </c>
      <c r="M125" s="167"/>
      <c r="N125" s="168"/>
    </row>
    <row r="126" spans="1:19" s="168" customFormat="1" ht="10.5" customHeight="1" x14ac:dyDescent="0.25">
      <c r="A126" s="165" t="str">
        <f>'Adressen ++'!F3</f>
        <v>Tel: 05933/ 92 48-103</v>
      </c>
      <c r="B126" s="165"/>
      <c r="C126" s="165"/>
      <c r="D126" s="165"/>
      <c r="E126" s="165">
        <v>0</v>
      </c>
      <c r="F126" s="165"/>
      <c r="G126" s="165"/>
      <c r="H126" s="165"/>
      <c r="I126" s="165"/>
      <c r="J126" s="165"/>
      <c r="K126" s="165"/>
      <c r="L126" s="395" t="str">
        <f>$L$57</f>
        <v>1980v102</v>
      </c>
      <c r="M126" s="167"/>
      <c r="O126" s="166"/>
      <c r="P126" s="166"/>
      <c r="Q126" s="166"/>
      <c r="R126" s="166"/>
      <c r="S126" s="166"/>
    </row>
    <row r="127" spans="1:19" s="135" customFormat="1" ht="10.5" customHeight="1" x14ac:dyDescent="0.25">
      <c r="A127" s="165" t="str">
        <f>'Adressen ++'!G3</f>
        <v>Fax: 05933/ 92 48-29</v>
      </c>
      <c r="B127" s="165"/>
      <c r="C127" s="165"/>
      <c r="D127" s="165"/>
      <c r="E127" s="169"/>
      <c r="F127" s="165"/>
      <c r="G127" s="165"/>
      <c r="H127" s="165"/>
      <c r="I127" s="165"/>
      <c r="J127" s="165"/>
      <c r="L127" s="71" t="str">
        <f>Languages!A186</f>
        <v>Seite 2</v>
      </c>
      <c r="M127" s="167"/>
      <c r="N127" s="168"/>
      <c r="O127" s="166"/>
      <c r="P127" s="166"/>
      <c r="Q127" s="166"/>
      <c r="R127" s="166"/>
      <c r="S127" s="166"/>
    </row>
    <row r="128" spans="1:19" s="170" customFormat="1" ht="11.25" customHeight="1" x14ac:dyDescent="0.2">
      <c r="A128" s="362" t="str">
        <f>Languages!A63</f>
        <v>Das Angebot beinhaltet folgende Positionen und Vorgaben, wenn oben nicht anders aufgeführt:</v>
      </c>
      <c r="B128" s="363"/>
      <c r="C128" s="363"/>
      <c r="D128" s="364"/>
      <c r="E128" s="365"/>
      <c r="F128" s="365"/>
      <c r="G128" s="365"/>
      <c r="H128" s="365"/>
      <c r="I128" s="366"/>
      <c r="J128" s="367"/>
      <c r="K128" s="367"/>
      <c r="L128" s="368"/>
      <c r="M128" s="369"/>
      <c r="N128" s="7"/>
      <c r="O128" s="77"/>
      <c r="P128" s="77"/>
      <c r="Q128" s="77"/>
      <c r="R128" s="77"/>
      <c r="S128" s="77"/>
    </row>
    <row r="129" spans="1:14" s="170" customFormat="1" ht="10.7" customHeight="1" x14ac:dyDescent="0.2">
      <c r="A129" s="111" t="str">
        <f>Languages!A64</f>
        <v>• Angebot gilt ab (exkl.) fertiger und korrekt nach unseren Vorgaben aus dem Handbuch verlegter Konter-/Traglattung und</v>
      </c>
      <c r="B129" s="171"/>
      <c r="C129" s="171"/>
      <c r="D129" s="172"/>
      <c r="E129" s="173"/>
      <c r="F129" s="173"/>
      <c r="G129" s="173"/>
      <c r="H129" s="173"/>
      <c r="I129" s="174"/>
      <c r="J129" s="175"/>
      <c r="K129" s="175"/>
      <c r="L129" s="176"/>
      <c r="N129" s="7"/>
    </row>
    <row r="130" spans="1:14" s="170" customFormat="1" ht="10.7" customHeight="1" x14ac:dyDescent="0.2">
      <c r="A130" s="177" t="str">
        <f>Languages!A65</f>
        <v xml:space="preserve"> Unterdach mit wasserdichtem Unterdach,  ohne Hindernisse, gem. System-Handbuch und Leistunggsverzeichnis. </v>
      </c>
      <c r="B130" s="171"/>
      <c r="C130" s="171"/>
      <c r="D130" s="172"/>
      <c r="E130" s="173"/>
      <c r="F130" s="173"/>
      <c r="G130" s="173"/>
      <c r="H130" s="173"/>
      <c r="I130" s="174"/>
      <c r="J130" s="175"/>
      <c r="K130" s="175"/>
      <c r="L130" s="176"/>
      <c r="N130" s="7"/>
    </row>
    <row r="131" spans="1:14" s="170" customFormat="1" ht="10.7" customHeight="1" x14ac:dyDescent="0.2">
      <c r="A131" s="111" t="str">
        <f>Languages!A66</f>
        <v xml:space="preserve">  Zusatzarbeiten können gerne separat angeboten werden.</v>
      </c>
      <c r="B131" s="171"/>
      <c r="C131" s="171"/>
      <c r="D131" s="172"/>
      <c r="E131" s="173"/>
      <c r="F131" s="173"/>
      <c r="G131" s="173"/>
      <c r="H131" s="173"/>
      <c r="I131" s="174"/>
      <c r="J131" s="175"/>
      <c r="K131" s="175"/>
      <c r="L131" s="176"/>
      <c r="N131" s="7"/>
    </row>
    <row r="132" spans="1:14" s="170" customFormat="1" ht="10.7" customHeight="1" x14ac:dyDescent="0.2">
      <c r="A132" s="178" t="str">
        <f>Languages!A67</f>
        <v>• Die Montage hat nach Systemhandbuch zu erfolgen</v>
      </c>
      <c r="B132" s="171"/>
      <c r="C132" s="171"/>
      <c r="D132" s="172"/>
      <c r="E132" s="173"/>
      <c r="F132" s="173"/>
      <c r="G132" s="173"/>
      <c r="H132" s="173"/>
      <c r="I132" s="174"/>
      <c r="J132" s="175"/>
      <c r="K132" s="175"/>
      <c r="L132" s="176"/>
      <c r="N132" s="7"/>
    </row>
    <row r="133" spans="1:14" s="170" customFormat="1" ht="10.7" customHeight="1" x14ac:dyDescent="0.2">
      <c r="A133" s="179" t="str">
        <f>Languages!A68</f>
        <v>• Freier Sicherungsautomat (10 o. 16A) für das Sicherheitsabschaltsystem ist bauseits betriebsbereit zur Verfügung zu stellen</v>
      </c>
      <c r="B133" s="171"/>
      <c r="C133" s="171"/>
      <c r="D133" s="172"/>
      <c r="E133" s="173"/>
      <c r="F133" s="173"/>
      <c r="G133" s="173"/>
      <c r="H133" s="173"/>
      <c r="I133" s="174"/>
      <c r="J133" s="175"/>
      <c r="K133" s="175"/>
      <c r="L133" s="176"/>
      <c r="N133" s="7"/>
    </row>
    <row r="134" spans="1:14" s="170" customFormat="1" ht="10.7" customHeight="1" x14ac:dyDescent="0.2">
      <c r="A134" s="178" t="str">
        <f>Languages!A69</f>
        <v>• Inkl. Auslegungsplanung nach vorliegenden Plänen oder Maßen. Falls die endgültigen Maße und Mengen abweichen sollten,</v>
      </c>
      <c r="B134" s="171"/>
      <c r="C134" s="171"/>
      <c r="D134" s="172"/>
      <c r="E134" s="173"/>
      <c r="F134" s="173"/>
      <c r="G134" s="173"/>
      <c r="H134" s="173"/>
      <c r="I134" s="174"/>
      <c r="J134" s="175"/>
      <c r="K134" s="175"/>
      <c r="L134" s="176"/>
      <c r="N134" s="7"/>
    </row>
    <row r="135" spans="1:14" s="170" customFormat="1" ht="10.7" customHeight="1" x14ac:dyDescent="0.2">
      <c r="A135" s="178" t="str">
        <f>Languages!A70</f>
        <v xml:space="preserve">  wird das Mehr-Material und Mehr-Aufwand in Rechnung gestellt.</v>
      </c>
      <c r="B135" s="171"/>
      <c r="C135" s="171"/>
      <c r="D135" s="172"/>
      <c r="E135" s="173"/>
      <c r="F135" s="173"/>
      <c r="G135" s="173"/>
      <c r="H135" s="173"/>
      <c r="I135" s="174"/>
      <c r="J135" s="175"/>
      <c r="K135" s="175"/>
      <c r="L135" s="176"/>
      <c r="N135" s="7"/>
    </row>
    <row r="136" spans="1:14" s="170" customFormat="1" ht="10.7" customHeight="1" x14ac:dyDescent="0.2">
      <c r="A136" s="177" t="str">
        <f>Languages!A71</f>
        <v>• 5 Jahre Produktgewährleistung, auf Wunsch Garantie erweiterbar auf 20 Jahre</v>
      </c>
      <c r="B136" s="171"/>
      <c r="C136" s="171"/>
      <c r="D136" s="172"/>
      <c r="E136" s="173"/>
      <c r="F136" s="173"/>
      <c r="G136" s="173"/>
      <c r="H136" s="173"/>
      <c r="I136" s="174"/>
      <c r="J136" s="175"/>
      <c r="K136" s="175"/>
      <c r="L136" s="176"/>
      <c r="N136" s="7"/>
    </row>
    <row r="137" spans="1:14" s="170" customFormat="1" ht="10.7" customHeight="1" x14ac:dyDescent="0.2">
      <c r="A137" s="177" t="str">
        <f>Languages!A72</f>
        <v>• 40 Jahre Leistungsgarantie mit 80% der installierten Leistung</v>
      </c>
      <c r="B137" s="171"/>
      <c r="C137" s="171"/>
      <c r="D137" s="172"/>
      <c r="E137" s="173"/>
      <c r="F137" s="173"/>
      <c r="G137" s="173"/>
      <c r="H137" s="173"/>
      <c r="I137" s="174"/>
      <c r="J137" s="175"/>
      <c r="K137" s="175"/>
      <c r="L137" s="176"/>
      <c r="N137" s="7"/>
    </row>
    <row r="138" spans="1:14" s="170" customFormat="1" ht="10.7" customHeight="1" x14ac:dyDescent="0.2">
      <c r="A138" s="178" t="str">
        <f>Languages!A73</f>
        <v>• Anlagenzertifikat</v>
      </c>
      <c r="B138" s="171"/>
      <c r="C138" s="171"/>
      <c r="D138" s="172"/>
      <c r="E138" s="173"/>
      <c r="F138" s="173"/>
      <c r="G138" s="173"/>
      <c r="H138" s="173"/>
      <c r="I138" s="174"/>
      <c r="J138" s="175"/>
      <c r="K138" s="175"/>
      <c r="L138" s="176"/>
      <c r="N138" s="7"/>
    </row>
    <row r="139" spans="1:14" s="170" customFormat="1" ht="10.7" customHeight="1" x14ac:dyDescent="0.2">
      <c r="A139" s="178" t="str">
        <f>Languages!A74</f>
        <v>• Dokumentation und Zeichnungen (werden nach Abschluss und Endabrechnung ausgehändigt)</v>
      </c>
      <c r="B139" s="171"/>
      <c r="C139" s="171"/>
      <c r="D139" s="172"/>
      <c r="E139" s="173"/>
      <c r="F139" s="173"/>
      <c r="G139" s="173"/>
      <c r="H139" s="173"/>
      <c r="I139" s="174"/>
      <c r="J139" s="175"/>
      <c r="K139" s="175"/>
      <c r="L139" s="176"/>
      <c r="N139" s="7"/>
    </row>
    <row r="140" spans="1:14" s="170" customFormat="1" ht="10.7" customHeight="1" x14ac:dyDescent="0.2">
      <c r="A140" s="177" t="str">
        <f>Languages!A75</f>
        <v xml:space="preserve">• Die Konter- und Traglattungen sind bauseits vom Dachdecker nach Vorgaben im Produkthandbuch bzw. Planung vor Montagebeginn </v>
      </c>
      <c r="B140" s="171"/>
      <c r="C140" s="171"/>
      <c r="D140" s="172"/>
      <c r="E140" s="173"/>
      <c r="F140" s="173"/>
      <c r="G140" s="173"/>
      <c r="H140" s="173"/>
      <c r="I140" s="174"/>
      <c r="J140" s="175"/>
      <c r="K140" s="175"/>
      <c r="L140" s="176"/>
      <c r="N140" s="7"/>
    </row>
    <row r="141" spans="1:14" s="170" customFormat="1" ht="10.7" customHeight="1" x14ac:dyDescent="0.2">
      <c r="A141" s="177" t="str">
        <f>Languages!A76</f>
        <v xml:space="preserve">  auszuführen und fertigzustellen. Wartezeiten werden nach Stundensatz in Rechnung gestellt</v>
      </c>
      <c r="B141" s="171"/>
      <c r="C141" s="171"/>
      <c r="D141" s="172"/>
      <c r="E141" s="173"/>
      <c r="F141" s="173"/>
      <c r="G141" s="173"/>
      <c r="H141" s="173"/>
      <c r="I141" s="174"/>
      <c r="J141" s="175"/>
      <c r="K141" s="175"/>
      <c r="L141" s="176"/>
      <c r="N141" s="7"/>
    </row>
    <row r="142" spans="1:14" s="170" customFormat="1" ht="10.7" customHeight="1" x14ac:dyDescent="0.2">
      <c r="A142" s="178" t="str">
        <f>Languages!A77</f>
        <v>• ACHTUNG: Die Rand- und Abdeckbleche (Ortgang/First/Traufe, Fenster, Gauben, sonstige Durchbrüche) müssen bauseitig von einem</v>
      </c>
      <c r="B142" s="171"/>
      <c r="C142" s="171"/>
      <c r="D142" s="172"/>
      <c r="E142" s="173"/>
      <c r="F142" s="173"/>
      <c r="G142" s="173"/>
      <c r="H142" s="173"/>
      <c r="I142" s="174"/>
      <c r="J142" s="175"/>
      <c r="K142" s="175"/>
      <c r="L142" s="176"/>
      <c r="N142" s="7"/>
    </row>
    <row r="143" spans="1:14" s="170" customFormat="1" ht="10.7" customHeight="1" x14ac:dyDescent="0.2">
      <c r="A143" s="115" t="str">
        <f>Languages!A78</f>
        <v xml:space="preserve">  Dachdecker oder Spengler mittels Aluminiumblechen (beschichtet in der entsprechenden Farbe) erbracht werden ! Vorgabe: Material</v>
      </c>
      <c r="B143" s="171"/>
      <c r="C143" s="171"/>
      <c r="D143" s="172"/>
      <c r="E143" s="173"/>
      <c r="F143" s="173"/>
      <c r="G143" s="173"/>
      <c r="H143" s="173"/>
      <c r="I143" s="174"/>
      <c r="J143" s="175"/>
      <c r="K143" s="175"/>
      <c r="L143" s="176"/>
      <c r="N143" s="7"/>
    </row>
    <row r="144" spans="1:14" s="170" customFormat="1" ht="10.7" customHeight="1" x14ac:dyDescent="0.2">
      <c r="A144" s="115" t="str">
        <f>Languages!A79</f>
        <v>aus Aluminium, wettergeschützt beschichtet im entspr. Schindel-Farbton. Diese sind nicht im vorliegenden Leistungsumfang enthalten.</v>
      </c>
      <c r="B144" s="171"/>
      <c r="C144" s="171"/>
      <c r="D144" s="172"/>
      <c r="E144" s="173"/>
      <c r="F144" s="173"/>
      <c r="G144" s="173"/>
      <c r="H144" s="173"/>
      <c r="I144" s="174"/>
      <c r="J144" s="175"/>
      <c r="K144" s="175"/>
      <c r="L144" s="176"/>
      <c r="N144" s="7"/>
    </row>
    <row r="145" spans="1:14" s="170" customFormat="1" ht="10.7" customHeight="1" x14ac:dyDescent="0.2">
      <c r="A145" s="115" t="str">
        <f>Languages!A80</f>
        <v xml:space="preserve">• Die Fläche "Typ A" beinhaltet auch passive Elemente. Die endgültige Anlagenleistung ergibt sich nach der Planung. Die angegebenen  </v>
      </c>
      <c r="B145" s="171"/>
      <c r="C145" s="171"/>
      <c r="D145" s="172"/>
      <c r="E145" s="173"/>
      <c r="F145" s="173"/>
      <c r="G145" s="173"/>
      <c r="H145" s="173"/>
      <c r="I145" s="174"/>
      <c r="J145" s="175"/>
      <c r="K145" s="175"/>
      <c r="L145" s="176"/>
      <c r="N145" s="7"/>
    </row>
    <row r="146" spans="1:14" s="170" customFormat="1" ht="10.7" customHeight="1" x14ac:dyDescent="0.2">
      <c r="A146" s="115" t="str">
        <f>Languages!A81</f>
        <v xml:space="preserve">  Leistungswerte sind maximal mögliche und geschätzte Werte. Es besteht kein Anspruch auf exakt die aufgeführten Werte.</v>
      </c>
      <c r="B146" s="171"/>
      <c r="C146" s="171"/>
      <c r="D146" s="172"/>
      <c r="E146" s="173"/>
      <c r="F146" s="173"/>
      <c r="G146" s="173"/>
      <c r="H146" s="173"/>
      <c r="I146" s="180"/>
      <c r="J146" s="175"/>
      <c r="K146" s="175"/>
      <c r="L146" s="176"/>
      <c r="N146" s="7"/>
    </row>
    <row r="147" spans="1:14" s="170" customFormat="1" ht="10.7" customHeight="1" x14ac:dyDescent="0.2">
      <c r="A147" s="178" t="str">
        <f>Languages!A82</f>
        <v>• Entsorgung Verpackungsmaterial erfolgt bauseits</v>
      </c>
      <c r="B147" s="171"/>
      <c r="C147" s="171"/>
      <c r="D147" s="172"/>
      <c r="E147" s="173"/>
      <c r="F147" s="173"/>
      <c r="G147" s="173"/>
      <c r="H147" s="173"/>
      <c r="I147" s="180"/>
      <c r="J147" s="175"/>
      <c r="K147" s="175"/>
      <c r="L147" s="176"/>
      <c r="N147" s="7"/>
    </row>
    <row r="148" spans="1:14" s="170" customFormat="1" ht="10.7" customHeight="1" x14ac:dyDescent="0.2">
      <c r="A148" s="178" t="str">
        <f>Languages!A83</f>
        <v>• Anschluss des Wechselrichters an den Zähler und Netz muss vom örtlichen Elektriker vorgenommen werden und ist nicht enthalten</v>
      </c>
      <c r="B148" s="171"/>
      <c r="C148" s="171"/>
      <c r="D148" s="172"/>
      <c r="E148" s="173"/>
      <c r="F148" s="173"/>
      <c r="G148" s="173"/>
      <c r="H148" s="173"/>
      <c r="I148" s="174"/>
      <c r="J148" s="175"/>
      <c r="K148" s="175"/>
      <c r="L148" s="176"/>
      <c r="N148" s="7"/>
    </row>
    <row r="149" spans="1:14" s="170" customFormat="1" ht="10.7" customHeight="1" x14ac:dyDescent="0.2">
      <c r="A149" s="181" t="str">
        <f>Languages!A84</f>
        <v xml:space="preserve">Wenn Angebot mit Montage: </v>
      </c>
      <c r="B149" s="171"/>
      <c r="C149" s="171"/>
      <c r="D149" s="172"/>
      <c r="E149" s="173"/>
      <c r="F149" s="173"/>
      <c r="G149" s="173"/>
      <c r="H149" s="173"/>
      <c r="I149" s="174"/>
      <c r="J149" s="175"/>
      <c r="K149" s="175"/>
      <c r="L149" s="176"/>
      <c r="N149" s="7"/>
    </row>
    <row r="150" spans="1:14" s="170" customFormat="1" ht="10.7" customHeight="1" x14ac:dyDescent="0.2">
      <c r="A150" s="178" t="str">
        <f>Languages!A85</f>
        <v>• Liefern und Montage der Energiedach-Schindeln auf der freien Fläche</v>
      </c>
      <c r="B150" s="171"/>
      <c r="C150" s="171"/>
      <c r="D150" s="172"/>
      <c r="E150" s="173"/>
      <c r="F150" s="173"/>
      <c r="G150" s="173"/>
      <c r="H150" s="173"/>
      <c r="I150" s="174"/>
      <c r="J150" s="175"/>
      <c r="K150" s="175"/>
      <c r="L150" s="176"/>
      <c r="N150" s="7"/>
    </row>
    <row r="151" spans="1:14" s="170" customFormat="1" ht="10.7" customHeight="1" x14ac:dyDescent="0.2">
      <c r="A151" s="178" t="str">
        <f>Languages!A86</f>
        <v xml:space="preserve">• Montage der Wechselrichter an einem geeigneten Ort im oder am entspr. Gebäude </v>
      </c>
      <c r="B151" s="182"/>
      <c r="C151" s="182"/>
      <c r="D151" s="172"/>
      <c r="E151" s="173"/>
      <c r="F151" s="173"/>
      <c r="G151" s="173"/>
      <c r="H151" s="173"/>
      <c r="I151" s="174"/>
      <c r="J151" s="175"/>
      <c r="K151" s="175"/>
      <c r="L151" s="176"/>
      <c r="N151" s="7"/>
    </row>
    <row r="152" spans="1:14" s="170" customFormat="1" ht="10.7" customHeight="1" x14ac:dyDescent="0.2">
      <c r="A152" s="179" t="str">
        <f>Languages!A87</f>
        <v>• Liefern und montieren der Sicherheitsabschaltung BFA-System</v>
      </c>
      <c r="B152" s="182"/>
      <c r="C152" s="182"/>
      <c r="D152" s="172"/>
      <c r="E152" s="173"/>
      <c r="F152" s="173"/>
      <c r="G152" s="173"/>
      <c r="H152" s="173"/>
      <c r="I152" s="174"/>
      <c r="J152" s="175"/>
      <c r="K152" s="175"/>
      <c r="L152" s="176"/>
      <c r="N152" s="7"/>
    </row>
    <row r="153" spans="1:14" s="170" customFormat="1" ht="10.7" customHeight="1" x14ac:dyDescent="0.2">
      <c r="A153" s="179" t="str">
        <f>Languages!A88</f>
        <v>• Inkl. komplettem Elektroanschluss bis Wechselrichter</v>
      </c>
      <c r="B153" s="182"/>
      <c r="C153" s="182"/>
      <c r="D153" s="172"/>
      <c r="E153" s="173"/>
      <c r="F153" s="173"/>
      <c r="G153" s="173"/>
      <c r="H153" s="173"/>
      <c r="I153" s="174"/>
      <c r="J153" s="175"/>
      <c r="K153" s="175"/>
      <c r="L153" s="176"/>
      <c r="N153" s="7"/>
    </row>
    <row r="154" spans="1:14" s="170" customFormat="1" ht="10.7" customHeight="1" x14ac:dyDescent="0.2">
      <c r="A154" s="178" t="str">
        <f>Languages!A89</f>
        <v>• Die Baustelle ist vor Montagebeginn bauseits enspr. einzurüsten und abzusichern. Ein Kran o. Möbellift ist bauseits bereit zu stellen.</v>
      </c>
      <c r="B154" s="182"/>
      <c r="C154" s="182"/>
      <c r="D154" s="172"/>
      <c r="E154" s="173"/>
      <c r="F154" s="173"/>
      <c r="G154" s="173"/>
      <c r="H154" s="173"/>
      <c r="I154" s="174"/>
      <c r="J154" s="175"/>
      <c r="K154" s="175"/>
      <c r="L154" s="176"/>
      <c r="N154" s="7"/>
    </row>
    <row r="155" spans="1:14" s="170" customFormat="1" ht="10.7" customHeight="1" x14ac:dyDescent="0.2">
      <c r="A155" s="178" t="str">
        <f>Languages!A90</f>
        <v xml:space="preserve">• Kabeldurchführungen und Kabelkanäle sind bauseits vor Montagebeginn durchzuführen </v>
      </c>
      <c r="B155" s="182"/>
      <c r="C155" s="182"/>
      <c r="D155" s="172"/>
      <c r="E155" s="173"/>
      <c r="F155" s="173"/>
      <c r="G155" s="173"/>
      <c r="H155" s="173"/>
      <c r="I155" s="174"/>
      <c r="J155" s="175"/>
      <c r="K155" s="175"/>
      <c r="L155" s="176"/>
      <c r="N155" s="7"/>
    </row>
    <row r="156" spans="1:14" s="170" customFormat="1" ht="10.7" customHeight="1" x14ac:dyDescent="0.2">
      <c r="A156" s="178" t="str">
        <f>Languages!A91</f>
        <v xml:space="preserve">• Randabdeckungen, Gauben-/Fenster-Anpassungen und -abdichtungen werden bauseits erstellt </v>
      </c>
      <c r="B156" s="182"/>
      <c r="C156" s="182"/>
      <c r="D156" s="172"/>
      <c r="E156" s="173"/>
      <c r="F156" s="173"/>
      <c r="G156" s="173"/>
      <c r="H156" s="173"/>
      <c r="I156" s="174"/>
      <c r="J156" s="175"/>
      <c r="K156" s="175"/>
      <c r="L156" s="176"/>
      <c r="N156" s="7"/>
    </row>
    <row r="157" spans="1:14" s="170" customFormat="1" ht="10.7" customHeight="1" x14ac:dyDescent="0.2">
      <c r="A157" s="178" t="str">
        <f>Languages!A92</f>
        <v>• Stringverkabelung 6mm²</v>
      </c>
      <c r="B157" s="182"/>
      <c r="C157" s="182"/>
      <c r="D157" s="172"/>
      <c r="E157" s="173"/>
      <c r="F157" s="173"/>
      <c r="G157" s="173"/>
      <c r="H157" s="173"/>
      <c r="I157" s="174"/>
      <c r="J157" s="175"/>
      <c r="K157" s="175"/>
      <c r="L157" s="176"/>
      <c r="N157" s="7"/>
    </row>
    <row r="158" spans="1:14" s="170" customFormat="1" ht="10.7" customHeight="1" x14ac:dyDescent="0.2">
      <c r="A158" s="178" t="str">
        <f>Languages!A93</f>
        <v>• inkl. Kabellängen bis 15m bis Wechselrichter, Mehrlängen werden nachberechnet</v>
      </c>
      <c r="B158" s="182"/>
      <c r="C158" s="182"/>
      <c r="D158" s="172"/>
      <c r="E158" s="173"/>
      <c r="F158" s="173"/>
      <c r="G158" s="173"/>
      <c r="H158" s="173"/>
      <c r="I158" s="174"/>
      <c r="J158" s="175"/>
      <c r="K158" s="175"/>
      <c r="L158" s="176"/>
      <c r="N158" s="7"/>
    </row>
    <row r="159" spans="1:14" s="170" customFormat="1" ht="10.7" customHeight="1" x14ac:dyDescent="0.2">
      <c r="A159" s="178" t="str">
        <f>Languages!A94</f>
        <v>• Kabelverlegung erfolgt frei oder in PVC-Kabelkanälen (ca. 15x30mm)</v>
      </c>
      <c r="B159" s="182"/>
      <c r="C159" s="182"/>
      <c r="D159" s="172"/>
      <c r="E159" s="173"/>
      <c r="F159" s="173"/>
      <c r="G159" s="173"/>
      <c r="H159" s="173"/>
      <c r="I159" s="174"/>
      <c r="J159" s="175"/>
      <c r="K159" s="175"/>
      <c r="L159" s="176"/>
      <c r="N159" s="7"/>
    </row>
    <row r="160" spans="1:14" s="170" customFormat="1" ht="10.7" customHeight="1" x14ac:dyDescent="0.2">
      <c r="A160" s="178" t="str">
        <f>Languages!A95</f>
        <v>• Für Dachdeckerleistungen liegt die Haftung beim Dachdecker.  Bei Reklamationen muss sich der Kunde direkt an ihn wenden.</v>
      </c>
      <c r="B160" s="182"/>
      <c r="C160" s="182"/>
      <c r="D160" s="172"/>
      <c r="E160" s="173"/>
      <c r="F160" s="173"/>
      <c r="G160" s="173"/>
      <c r="H160" s="173"/>
      <c r="I160" s="174"/>
      <c r="J160" s="175"/>
      <c r="K160" s="175"/>
      <c r="L160" s="176"/>
      <c r="N160" s="7"/>
    </row>
    <row r="161" spans="1:19" s="170" customFormat="1" ht="10.7" customHeight="1" x14ac:dyDescent="0.2">
      <c r="A161" s="183" t="str">
        <f>Languages!A96</f>
        <v>• Nicht im Auftrag enthalten sind:</v>
      </c>
      <c r="B161" s="182"/>
      <c r="C161" s="182"/>
      <c r="D161" s="172"/>
      <c r="E161" s="173"/>
      <c r="F161" s="173"/>
      <c r="G161" s="173"/>
      <c r="H161" s="173"/>
      <c r="I161" s="174"/>
      <c r="J161" s="175"/>
      <c r="K161" s="175"/>
      <c r="L161" s="176"/>
      <c r="N161" s="7"/>
    </row>
    <row r="162" spans="1:19" s="170" customFormat="1" ht="10.7" customHeight="1" x14ac:dyDescent="0.2">
      <c r="A162" s="179" t="str">
        <f>Languages!A97</f>
        <v xml:space="preserve">• Einrüstung mit Gerüst, Entwässerung, notwendige Durchbrüche (z.B. Entlüftung usw.), Stemmarbeiten </v>
      </c>
      <c r="B162" s="182"/>
      <c r="C162" s="182"/>
      <c r="D162" s="172"/>
      <c r="E162" s="173"/>
      <c r="F162" s="173"/>
      <c r="G162" s="173"/>
      <c r="H162" s="173"/>
      <c r="I162" s="174"/>
      <c r="J162" s="175"/>
      <c r="K162" s="175"/>
      <c r="L162" s="176"/>
      <c r="N162" s="7"/>
    </row>
    <row r="163" spans="1:19" s="170" customFormat="1" ht="10.7" customHeight="1" x14ac:dyDescent="0.2">
      <c r="A163" s="179" t="str">
        <f>Languages!A98</f>
        <v>• Bei Altdach-Abdeckung ist ein entspr. Container und die Entsorgung vom Kunden zu stellen</v>
      </c>
      <c r="B163" s="182"/>
      <c r="C163" s="182"/>
      <c r="D163" s="172"/>
      <c r="E163" s="173"/>
      <c r="F163" s="173"/>
      <c r="G163" s="173"/>
      <c r="H163" s="173"/>
      <c r="I163" s="174"/>
      <c r="J163" s="175"/>
      <c r="K163" s="175"/>
      <c r="L163" s="176"/>
      <c r="N163" s="7"/>
    </row>
    <row r="164" spans="1:19" s="170" customFormat="1" ht="10.7" customHeight="1" x14ac:dyDescent="0.2">
      <c r="A164" s="111" t="str">
        <f>Languages!A99</f>
        <v>• Anschlüsse an Gauben,  Fenster, Schornstein, Gaubenwangen usw. und sonstige Mehrarbeiten werden separat abgerechnet</v>
      </c>
      <c r="B164" s="182"/>
      <c r="C164" s="182"/>
      <c r="D164" s="172"/>
      <c r="E164" s="173"/>
      <c r="F164" s="173"/>
      <c r="G164" s="173"/>
      <c r="H164" s="173"/>
      <c r="I164" s="174"/>
      <c r="J164" s="175"/>
      <c r="K164" s="175"/>
      <c r="L164" s="176"/>
      <c r="N164" s="7"/>
    </row>
    <row r="165" spans="1:19" s="170" customFormat="1" ht="10.7" customHeight="1" x14ac:dyDescent="0.2">
      <c r="A165" s="178" t="str">
        <f>Languages!A100</f>
        <v>• Der Elektroanschluss an das öffentliche Netz ist durch ein örtliches Fachunternehmen separat durchzuführen</v>
      </c>
      <c r="B165" s="182"/>
      <c r="C165" s="182"/>
      <c r="D165" s="172"/>
      <c r="E165" s="173"/>
      <c r="F165" s="173"/>
      <c r="G165" s="173"/>
      <c r="H165" s="173"/>
      <c r="I165" s="174"/>
      <c r="J165" s="175"/>
      <c r="K165" s="175"/>
      <c r="L165" s="176"/>
      <c r="N165" s="7"/>
    </row>
    <row r="166" spans="1:19" s="170" customFormat="1" ht="10.7" customHeight="1" x14ac:dyDescent="0.2">
      <c r="A166" s="111" t="str">
        <f>Languages!A101</f>
        <v xml:space="preserve">• Dies ist ein Richtangebot. Die endgültig installierte Leistungen und Komponenten ergeben sich aus den örtlichen Gegebenheiten </v>
      </c>
      <c r="B166" s="182"/>
      <c r="C166" s="182"/>
      <c r="D166" s="172"/>
      <c r="E166" s="173"/>
      <c r="F166" s="173"/>
      <c r="G166" s="173"/>
      <c r="H166" s="173"/>
      <c r="I166" s="174"/>
      <c r="J166" s="175"/>
      <c r="K166" s="175"/>
      <c r="L166" s="176"/>
      <c r="N166" s="7"/>
    </row>
    <row r="167" spans="1:19" s="170" customFormat="1" ht="10.7" customHeight="1" x14ac:dyDescent="0.2">
      <c r="A167" s="111" t="str">
        <f>Languages!A102</f>
        <v xml:space="preserve">   bei Planung bzw. nach Abschluss der Installation. Bei Abweichungen kann eine Nachberechnung erfolgen.</v>
      </c>
      <c r="B167" s="182"/>
      <c r="C167" s="182"/>
      <c r="D167" s="172"/>
      <c r="E167" s="173"/>
      <c r="F167" s="173"/>
      <c r="G167" s="173"/>
      <c r="H167" s="173"/>
      <c r="I167" s="174"/>
      <c r="J167" s="175"/>
      <c r="K167" s="175"/>
      <c r="L167" s="176"/>
      <c r="N167" s="7"/>
    </row>
    <row r="168" spans="1:19" s="170" customFormat="1" ht="10.7" customHeight="1" x14ac:dyDescent="0.2">
      <c r="A168" s="115" t="str">
        <f>Languages!A103</f>
        <v>• Technikereinsatz beinhaltet nur Einweisung der ausführenden Dachdecker bei der Montage, keine Montagearbeiten.</v>
      </c>
      <c r="B168" s="182"/>
      <c r="C168" s="182"/>
      <c r="D168" s="172"/>
      <c r="E168" s="173"/>
      <c r="F168" s="173"/>
      <c r="G168" s="173"/>
      <c r="H168" s="173"/>
      <c r="I168" s="174"/>
      <c r="J168" s="175"/>
      <c r="K168" s="175"/>
      <c r="L168" s="176"/>
      <c r="N168" s="7"/>
    </row>
    <row r="169" spans="1:19" s="170" customFormat="1" ht="10.7" customHeight="1" x14ac:dyDescent="0.2">
      <c r="A169" s="306" t="str">
        <f>Languages!A104</f>
        <v>Bildrechte:</v>
      </c>
      <c r="B169" s="182"/>
      <c r="C169" s="182"/>
      <c r="D169" s="172"/>
      <c r="E169" s="173"/>
      <c r="F169" s="173"/>
      <c r="G169" s="173"/>
      <c r="H169" s="173"/>
      <c r="I169" s="174"/>
      <c r="J169" s="175"/>
      <c r="K169" s="175"/>
      <c r="L169" s="176"/>
      <c r="N169" s="7"/>
    </row>
    <row r="170" spans="1:19" s="170" customFormat="1" ht="10.35" customHeight="1" x14ac:dyDescent="0.2">
      <c r="A170" s="115" t="str">
        <f>Languages!A105</f>
        <v>• Von SolteQ oder vom Kunden erstellte Fotos, Videos des BV sind Eigentum von SolteQ und dürfen frei verwendet werden.</v>
      </c>
      <c r="B170" s="182"/>
      <c r="C170" s="182"/>
      <c r="D170" s="172"/>
      <c r="E170" s="173"/>
      <c r="F170" s="173"/>
      <c r="G170" s="173"/>
      <c r="H170" s="173"/>
      <c r="I170" s="173"/>
      <c r="J170" s="175"/>
      <c r="K170" s="175"/>
      <c r="L170" s="176"/>
      <c r="N170" s="7"/>
    </row>
    <row r="171" spans="1:19" s="170" customFormat="1" ht="9" customHeight="1" x14ac:dyDescent="0.2">
      <c r="A171" s="307" t="str">
        <f>Languages!A106</f>
        <v>Referenzvereinbarung</v>
      </c>
      <c r="B171" s="184"/>
      <c r="C171" s="182"/>
      <c r="D171" s="172"/>
      <c r="E171" s="173"/>
      <c r="F171" s="173"/>
      <c r="G171" s="173"/>
      <c r="H171" s="184"/>
      <c r="I171" s="173"/>
      <c r="J171" s="175"/>
      <c r="K171" s="175"/>
      <c r="L171" s="176"/>
      <c r="N171" s="7"/>
    </row>
    <row r="172" spans="1:19" s="170" customFormat="1" ht="9" customHeight="1" x14ac:dyDescent="0.2">
      <c r="A172" s="115" t="str">
        <f>Languages!A107</f>
        <v>• Die Anlage darf als Referenzanlage genutzt werden. Besuche erfolgen nach Terminvereinbarung.</v>
      </c>
      <c r="B172" s="173"/>
      <c r="C172" s="182"/>
      <c r="D172" s="172"/>
      <c r="E172" s="173"/>
      <c r="F172" s="173"/>
      <c r="G172" s="173"/>
      <c r="H172" s="173"/>
      <c r="I172" s="173"/>
      <c r="J172" s="175"/>
      <c r="K172" s="175"/>
      <c r="L172" s="176"/>
      <c r="N172" s="7"/>
    </row>
    <row r="173" spans="1:19" s="170" customFormat="1" ht="9" customHeight="1" x14ac:dyDescent="0.2">
      <c r="B173" s="173"/>
      <c r="C173" s="182"/>
      <c r="D173" s="172"/>
      <c r="E173" s="173"/>
      <c r="F173" s="173"/>
      <c r="G173" s="173"/>
      <c r="H173" s="173"/>
      <c r="I173" s="173"/>
      <c r="J173" s="175"/>
      <c r="K173" s="175"/>
      <c r="L173" s="176"/>
      <c r="N173" s="7"/>
    </row>
    <row r="174" spans="1:19" s="170" customFormat="1" ht="9" customHeight="1" x14ac:dyDescent="0.2">
      <c r="B174" s="173"/>
      <c r="C174" s="182"/>
      <c r="D174" s="172"/>
      <c r="E174" s="173"/>
      <c r="F174" s="173"/>
      <c r="G174" s="173"/>
      <c r="H174" s="173"/>
      <c r="I174" s="173"/>
      <c r="J174" s="175"/>
      <c r="K174" s="175"/>
      <c r="L174" s="176"/>
      <c r="N174" s="7"/>
    </row>
    <row r="175" spans="1:19" ht="9" customHeight="1" x14ac:dyDescent="0.2">
      <c r="B175" s="173"/>
      <c r="C175" s="182"/>
      <c r="D175" s="92"/>
      <c r="E175" s="173"/>
      <c r="F175" s="9"/>
      <c r="G175" s="9"/>
      <c r="H175" s="184"/>
      <c r="I175" s="78"/>
      <c r="J175" s="175"/>
      <c r="K175" s="175"/>
      <c r="L175" s="176"/>
      <c r="M175" s="170"/>
      <c r="O175" s="170"/>
      <c r="P175" s="170"/>
      <c r="Q175" s="170"/>
      <c r="R175" s="170"/>
      <c r="S175" s="170"/>
    </row>
    <row r="176" spans="1:19" ht="9" customHeight="1" x14ac:dyDescent="0.2">
      <c r="A176" s="300" t="str">
        <f>Languages!A109</f>
        <v xml:space="preserve">Alle aufgeführten Komponenten sind Bestandteil des SolteQ-Energiedaches und für einen einwandfreien Betrieb </v>
      </c>
      <c r="B176" s="173"/>
      <c r="C176" s="182"/>
      <c r="D176" s="92"/>
      <c r="E176" s="173"/>
      <c r="F176" s="9"/>
      <c r="G176" s="9"/>
      <c r="H176" s="184"/>
      <c r="I176" s="78"/>
      <c r="J176" s="175"/>
      <c r="K176" s="175"/>
      <c r="L176" s="176"/>
      <c r="M176" s="170"/>
      <c r="O176" s="170"/>
      <c r="P176" s="170"/>
      <c r="Q176" s="170"/>
      <c r="R176" s="170"/>
      <c r="S176" s="170"/>
    </row>
    <row r="177" spans="1:19" s="170" customFormat="1" ht="9" customHeight="1" x14ac:dyDescent="0.2">
      <c r="A177" s="301" t="str">
        <f>Languages!A110</f>
        <v>erforderlich ! Das Angebot ist ein Richt-Angebot. Bei Abweichungen kann eine Nachberechnung erfolgen.</v>
      </c>
      <c r="B177" s="182"/>
      <c r="C177" s="182"/>
      <c r="D177" s="172"/>
      <c r="E177" s="173"/>
      <c r="F177" s="173"/>
      <c r="G177" s="173"/>
      <c r="H177" s="173"/>
      <c r="I177" s="174"/>
      <c r="J177" s="175"/>
      <c r="K177" s="175"/>
      <c r="L177" s="176"/>
      <c r="N177" s="7"/>
    </row>
    <row r="178" spans="1:19" s="170" customFormat="1" ht="9" customHeight="1" x14ac:dyDescent="0.2">
      <c r="A178" s="302" t="str">
        <f>Languages!A111</f>
        <v>Auf Wunsch: Das Rundum-Sorglos-Paket</v>
      </c>
      <c r="B178" s="5"/>
      <c r="C178" s="5"/>
      <c r="D178" s="92"/>
      <c r="E178" s="9"/>
      <c r="F178" s="9"/>
      <c r="G178" s="9"/>
      <c r="H178" s="9"/>
      <c r="I178" s="185"/>
      <c r="J178" s="186"/>
      <c r="K178" s="186"/>
      <c r="L178" s="187"/>
      <c r="M178" s="77"/>
      <c r="N178" s="7"/>
      <c r="O178" s="77"/>
      <c r="P178" s="77"/>
      <c r="Q178" s="77"/>
      <c r="R178" s="77"/>
      <c r="S178" s="77"/>
    </row>
    <row r="179" spans="1:19" s="110" customFormat="1" ht="9" customHeight="1" x14ac:dyDescent="0.25">
      <c r="A179" s="190" t="str">
        <f>Languages!A112</f>
        <v>Gerne bieten wir Ihnen auch einen "Sorglos-Wartungsvertrag" an, wenn gewünscht fragen Sie bitte an.</v>
      </c>
      <c r="B179" s="140"/>
      <c r="C179" s="140"/>
      <c r="D179" s="6"/>
      <c r="E179" s="113"/>
      <c r="F179" s="113"/>
      <c r="G179" s="113"/>
      <c r="H179" s="113"/>
      <c r="I179" s="188"/>
      <c r="J179" s="189"/>
      <c r="K179" s="189"/>
      <c r="L179" s="113"/>
    </row>
    <row r="180" spans="1:19" s="118" customFormat="1" ht="9" customHeight="1" x14ac:dyDescent="0.25">
      <c r="A180" s="119" t="str">
        <f>Languages!A113</f>
        <v>Garantie SolteQ Energiedach (Verlängerung auf 20 Jahre möglich: +20% des Gesamt-Rechnungsbetrages)</v>
      </c>
      <c r="B180" s="191"/>
      <c r="C180" s="191"/>
      <c r="D180" s="14"/>
      <c r="E180" s="119"/>
      <c r="F180" s="119"/>
      <c r="G180" s="119"/>
      <c r="H180" s="119"/>
      <c r="I180" s="192"/>
      <c r="J180" s="193"/>
      <c r="K180" s="193"/>
      <c r="L180" s="119"/>
      <c r="N180" s="110"/>
    </row>
    <row r="181" spans="1:19" s="118" customFormat="1" ht="9" customHeight="1" x14ac:dyDescent="0.25">
      <c r="A181" s="119" t="str">
        <f>Languages!A114</f>
        <v xml:space="preserve">Die Gewährleistung gilt ausschliesslich für SolteQ-Produkte. Bei Handelsware ist der Hersteller direkt zu kontaktieren, wie z.B Wechselrichter usw.. </v>
      </c>
      <c r="B181" s="191"/>
      <c r="C181" s="191"/>
      <c r="D181" s="14"/>
      <c r="E181" s="119"/>
      <c r="F181" s="119"/>
      <c r="G181" s="119"/>
      <c r="H181" s="119"/>
      <c r="I181" s="192"/>
      <c r="J181" s="193"/>
      <c r="K181" s="193"/>
      <c r="L181" s="119"/>
      <c r="N181" s="110"/>
    </row>
    <row r="182" spans="1:19" s="118" customFormat="1" ht="9" customHeight="1" x14ac:dyDescent="0.25">
      <c r="A182" s="119" t="str">
        <f>Languages!A115</f>
        <v xml:space="preserve">gelten die Garantiebedingungen des jeweiligen Herstellers. Gewährleistungsansprüche auf Ausführung und Dichtigkeit ist an den ausführenden </v>
      </c>
      <c r="B182" s="191"/>
      <c r="C182" s="191"/>
      <c r="D182" s="194"/>
      <c r="E182" s="119"/>
      <c r="F182" s="119"/>
      <c r="G182" s="119"/>
      <c r="H182" s="119"/>
      <c r="I182" s="192"/>
      <c r="J182" s="193"/>
      <c r="K182" s="193"/>
      <c r="L182" s="119"/>
      <c r="N182" s="110"/>
    </row>
    <row r="183" spans="1:19" s="118" customFormat="1" ht="9" customHeight="1" x14ac:dyDescent="0.25">
      <c r="A183" s="119" t="str">
        <f>Languages!A116</f>
        <v xml:space="preserve">Dachdeckerbetrieb als Sub-Unternehmen direkt zu richten. Hinweis: Wir empfehen, das Dach mit einer wasserdichten Folie zu versehen und </v>
      </c>
      <c r="B183" s="191"/>
      <c r="C183" s="191"/>
      <c r="D183" s="194"/>
      <c r="E183" s="119"/>
      <c r="F183" s="119"/>
      <c r="G183" s="119"/>
      <c r="H183" s="119"/>
      <c r="I183" s="192"/>
      <c r="J183" s="193"/>
      <c r="K183" s="193"/>
      <c r="L183" s="119"/>
      <c r="N183" s="110"/>
    </row>
    <row r="184" spans="1:19" s="118" customFormat="1" ht="9" customHeight="1" x14ac:dyDescent="0.25">
      <c r="A184" s="119" t="str">
        <f>Languages!A117</f>
        <v xml:space="preserve">4-6 Wochen ohne Schindeln im Regen stehen zu lassen, um die 100%ige Dichtigkeit zu gewährleisten. Das SolteQ-Solardach ist bei fachgerechter </v>
      </c>
      <c r="B184" s="191"/>
      <c r="C184" s="191"/>
      <c r="D184" s="194"/>
      <c r="E184" s="119"/>
      <c r="F184" s="119"/>
      <c r="G184" s="119"/>
      <c r="H184" s="119"/>
      <c r="I184" s="192"/>
      <c r="J184" s="193"/>
      <c r="K184" s="193"/>
      <c r="L184" s="119"/>
      <c r="N184" s="110"/>
    </row>
    <row r="185" spans="1:19" s="118" customFormat="1" ht="9" customHeight="1" x14ac:dyDescent="0.25">
      <c r="A185" s="119" t="str">
        <f>Languages!A118</f>
        <v>Verlegung 100% regensicher. Für die endgültige Wasserdichtigkeit ist der ausführende Dachdecker verantwortlich.</v>
      </c>
      <c r="B185" s="191"/>
      <c r="C185" s="191"/>
      <c r="D185" s="194"/>
      <c r="E185" s="119"/>
      <c r="F185" s="119"/>
      <c r="G185" s="119"/>
      <c r="H185" s="119"/>
      <c r="I185" s="192"/>
      <c r="J185" s="193"/>
      <c r="K185" s="193"/>
      <c r="L185" s="119"/>
      <c r="N185" s="110"/>
    </row>
    <row r="186" spans="1:19" s="118" customFormat="1" ht="9" customHeight="1" x14ac:dyDescent="0.25">
      <c r="A186" s="301" t="str">
        <f>Languages!A119</f>
        <v>Lieferzeit: ca. 6-8 Wochen ab Auftrags- u. Zahlungseingang und Auftragsklarheit und Bestätigung, je nach Ausführung und BV</v>
      </c>
      <c r="B186" s="191"/>
      <c r="C186" s="191"/>
      <c r="D186" s="194"/>
      <c r="E186" s="119"/>
      <c r="F186" s="119"/>
      <c r="G186" s="119"/>
      <c r="H186" s="119"/>
      <c r="I186" s="192"/>
      <c r="J186" s="193"/>
      <c r="K186" s="193"/>
      <c r="L186" s="119"/>
      <c r="N186" s="110"/>
    </row>
    <row r="187" spans="1:19" s="135" customFormat="1" ht="9" customHeight="1" x14ac:dyDescent="0.25">
      <c r="A187" s="195" t="str">
        <f>Languages!A120</f>
        <v>Lieferung: ab Werk, zzgl. Fracht und Verpackung, wenn nicht anders angegeben, Liefertermin gilt nach vollständiger Zahlung</v>
      </c>
      <c r="B187" s="140"/>
      <c r="C187" s="140"/>
      <c r="D187" s="6"/>
      <c r="E187" s="113"/>
      <c r="F187" s="113"/>
      <c r="G187" s="113"/>
      <c r="H187" s="113"/>
      <c r="I187" s="188"/>
      <c r="J187" s="189"/>
      <c r="K187" s="189"/>
      <c r="L187" s="113"/>
      <c r="N187" s="110"/>
    </row>
    <row r="188" spans="1:19" s="110" customFormat="1" ht="9" customHeight="1" x14ac:dyDescent="0.25">
      <c r="A188" s="195" t="str">
        <f>Languages!A121</f>
        <v>Lieferung erfolgt frei Bordsteinkante. Mit o.g. Bestätigung oder Zahlung akzeptieren Sie unsere allg. Geschäftsbedingungen.</v>
      </c>
      <c r="B188" s="196"/>
      <c r="C188" s="196"/>
      <c r="D188" s="112"/>
      <c r="E188" s="111"/>
      <c r="F188" s="111"/>
      <c r="G188" s="111"/>
      <c r="H188" s="111"/>
      <c r="I188" s="197"/>
      <c r="J188" s="114"/>
      <c r="K188" s="114"/>
      <c r="L188" s="111"/>
    </row>
    <row r="189" spans="1:19" s="110" customFormat="1" ht="9" customHeight="1" x14ac:dyDescent="0.25">
      <c r="A189" s="177" t="str">
        <f>Languages!A122</f>
        <v>Das Angebot ist freibleibend und gilt zzgl. MwSt.; Angebotsgültigkeit: 4 Wochen</v>
      </c>
      <c r="B189" s="196"/>
      <c r="C189" s="196"/>
      <c r="D189" s="112"/>
      <c r="E189" s="111"/>
      <c r="F189" s="111"/>
      <c r="G189" s="111"/>
      <c r="H189" s="111"/>
      <c r="I189" s="197"/>
      <c r="J189" s="114"/>
      <c r="K189" s="114"/>
      <c r="L189" s="111"/>
    </row>
    <row r="190" spans="1:19" s="110" customFormat="1" ht="9" customHeight="1" x14ac:dyDescent="0.25">
      <c r="A190" s="198" t="str">
        <f>Languages!A123</f>
        <v>Der Preis gilt für Deutschland, für das Ausland gilt der Preis ohne Montage als reiner Bausatz.</v>
      </c>
      <c r="B190" s="196"/>
      <c r="C190" s="196"/>
      <c r="D190" s="112"/>
      <c r="E190" s="111"/>
      <c r="F190" s="111"/>
      <c r="G190" s="111"/>
      <c r="H190" s="111"/>
      <c r="I190" s="197"/>
      <c r="J190" s="114"/>
      <c r="K190" s="114"/>
      <c r="L190" s="111"/>
    </row>
    <row r="191" spans="1:19" s="110" customFormat="1" ht="9" customHeight="1" x14ac:dyDescent="0.25">
      <c r="A191" s="118" t="str">
        <f>Languages!A124</f>
        <v>Achtung: Das Risiko geht mit Übergabe an die Spedition auf den Käufer über !</v>
      </c>
      <c r="B191" s="196"/>
      <c r="C191" s="196"/>
      <c r="D191" s="112"/>
      <c r="E191" s="111"/>
      <c r="F191" s="111"/>
      <c r="G191" s="111"/>
      <c r="H191" s="111"/>
      <c r="I191" s="197"/>
      <c r="J191" s="114"/>
      <c r="K191" s="114"/>
      <c r="L191" s="111"/>
    </row>
    <row r="192" spans="1:19" s="110" customFormat="1" ht="9" customHeight="1" x14ac:dyDescent="0.25">
      <c r="A192" s="118">
        <f>Languages!A125</f>
        <v>0</v>
      </c>
      <c r="B192" s="196"/>
      <c r="C192" s="196"/>
      <c r="D192" s="112"/>
      <c r="E192" s="111"/>
      <c r="F192" s="111"/>
      <c r="G192" s="111"/>
      <c r="H192" s="111"/>
      <c r="I192" s="197"/>
      <c r="J192" s="114"/>
      <c r="K192" s="114"/>
      <c r="L192" s="111"/>
    </row>
    <row r="193" spans="1:19" s="110" customFormat="1" ht="9" customHeight="1" x14ac:dyDescent="0.25">
      <c r="A193" s="118">
        <f>Languages!A126</f>
        <v>0</v>
      </c>
      <c r="B193" s="196"/>
      <c r="C193" s="196"/>
      <c r="D193" s="112"/>
      <c r="E193" s="111"/>
      <c r="F193" s="111"/>
      <c r="G193" s="111"/>
      <c r="H193" s="111"/>
      <c r="I193" s="197"/>
      <c r="J193" s="114"/>
      <c r="K193" s="114"/>
      <c r="L193" s="111"/>
    </row>
    <row r="194" spans="1:19" s="110" customFormat="1" ht="9" customHeight="1" x14ac:dyDescent="0.25">
      <c r="A194" s="118" t="str">
        <f>Languages!A127</f>
        <v>Die Zuwegung hat für die Anlieferung durch eine Spedition mit 40to-LKW geeignet und frei zu sein, und die Annahme muss gesichert sein.</v>
      </c>
      <c r="B194" s="196"/>
      <c r="C194" s="196"/>
      <c r="D194" s="112"/>
      <c r="E194" s="111"/>
      <c r="F194" s="111"/>
      <c r="G194" s="111"/>
      <c r="H194" s="111"/>
      <c r="I194" s="197"/>
      <c r="J194" s="114"/>
      <c r="K194" s="114"/>
      <c r="L194" s="111"/>
    </row>
    <row r="195" spans="1:19" s="135" customFormat="1" ht="9" customHeight="1" x14ac:dyDescent="0.25">
      <c r="A195" s="118" t="str">
        <f>Languages!A128</f>
        <v>Ansonsten erfolgt die Abladung an der Bordsteinkante auf Risiko des Bestellers. Für die Abladung hat der Kunde mit der Spedition zu sorgen.</v>
      </c>
      <c r="B195" s="199"/>
      <c r="C195" s="199"/>
      <c r="D195" s="200"/>
      <c r="E195" s="111"/>
      <c r="F195" s="111"/>
      <c r="G195" s="111"/>
      <c r="H195" s="111"/>
      <c r="I195" s="197"/>
      <c r="J195" s="114"/>
      <c r="K195" s="114"/>
      <c r="L195" s="111"/>
      <c r="N195" s="110"/>
    </row>
    <row r="196" spans="1:19" s="135" customFormat="1" ht="9" customHeight="1" x14ac:dyDescent="0.25">
      <c r="A196" s="118" t="str">
        <f>Languages!A129</f>
        <v>Fahrzeugpreise sind ungefähre Preise, die im Auftragsfall genau eingeholt werden müssen. Eine Preisanpassung bleibt uns freigestellt.</v>
      </c>
      <c r="B196" s="199"/>
      <c r="C196" s="199"/>
      <c r="D196" s="200"/>
      <c r="E196" s="111"/>
      <c r="F196" s="111"/>
      <c r="G196" s="111"/>
      <c r="H196" s="111"/>
      <c r="I196" s="197"/>
      <c r="J196" s="114"/>
      <c r="K196" s="114"/>
      <c r="L196" s="111"/>
      <c r="N196" s="110"/>
    </row>
    <row r="197" spans="1:19" s="118" customFormat="1" ht="9" customHeight="1" x14ac:dyDescent="0.25">
      <c r="A197" s="118" t="str">
        <f>Languages!A130</f>
        <v>Angegebene Liefertermine sind keine Fixtermine u. gelten bei rechtzeitiger Eigenbelieferung und durchgängiger Auftragsplanung. Bestandteil</v>
      </c>
      <c r="B197" s="201"/>
      <c r="C197" s="201"/>
      <c r="D197" s="202"/>
      <c r="E197" s="119"/>
      <c r="F197" s="119"/>
      <c r="G197" s="119"/>
      <c r="H197" s="119"/>
      <c r="I197" s="192"/>
      <c r="J197" s="193"/>
      <c r="K197" s="193"/>
      <c r="L197" s="119"/>
      <c r="N197" s="110"/>
    </row>
    <row r="198" spans="1:19" s="118" customFormat="1" ht="9" customHeight="1" x14ac:dyDescent="0.2">
      <c r="A198" s="10" t="str">
        <f>Languages!A131</f>
        <v>des Angebotes sind unsere Geschäftsbedingungen, die von unserer Homepage jederzeit ladbar sind. Rechtsstand ist Sitz des Unternehmens</v>
      </c>
      <c r="B198" s="191"/>
      <c r="C198" s="191"/>
      <c r="D198" s="14"/>
      <c r="E198" s="119"/>
      <c r="F198" s="119"/>
      <c r="G198" s="119"/>
      <c r="H198" s="119"/>
      <c r="I198" s="193"/>
      <c r="J198" s="193"/>
      <c r="K198" s="193"/>
      <c r="L198" s="203"/>
      <c r="N198" s="110"/>
    </row>
    <row r="199" spans="1:19" s="118" customFormat="1" ht="9" customHeight="1" x14ac:dyDescent="0.25">
      <c r="A199" s="166" t="str">
        <f>Languages!A132</f>
        <v xml:space="preserve">in Deutschland. SolteQ liefert ausschliesslich das Material und haftet nur für das Produkt. Bei Reklamationen hinsichtlich der Montage und </v>
      </c>
      <c r="B199" s="191"/>
      <c r="C199" s="191"/>
      <c r="D199" s="14"/>
      <c r="E199" s="119"/>
      <c r="F199" s="119"/>
      <c r="G199" s="119"/>
      <c r="H199" s="119"/>
      <c r="I199" s="193"/>
      <c r="J199" s="204"/>
      <c r="K199" s="204"/>
      <c r="L199" s="205"/>
      <c r="N199" s="110"/>
    </row>
    <row r="200" spans="1:19" s="118" customFormat="1" ht="9" customHeight="1" x14ac:dyDescent="0.25">
      <c r="A200" s="166" t="str">
        <f>Languages!A133</f>
        <v>Zubehör, hat sich der Kunde direkt an den ausführenden Dachdecker zu wenden.</v>
      </c>
      <c r="B200" s="191"/>
      <c r="C200" s="191"/>
      <c r="D200" s="14"/>
      <c r="E200" s="119"/>
      <c r="F200" s="119"/>
      <c r="G200" s="119"/>
      <c r="H200" s="119"/>
      <c r="I200" s="193"/>
      <c r="J200" s="204"/>
      <c r="K200" s="204"/>
      <c r="L200" s="205"/>
      <c r="N200" s="110"/>
    </row>
    <row r="201" spans="1:19" s="118" customFormat="1" ht="9" customHeight="1" x14ac:dyDescent="0.25">
      <c r="A201" s="166" t="str">
        <f>Languages!A134</f>
        <v>Dieses Angebot wird erst mit schriftlicher Auftragsbestätigung durch uns rechtsgültig.</v>
      </c>
      <c r="B201" s="191"/>
      <c r="C201" s="191"/>
      <c r="D201" s="14"/>
      <c r="E201" s="119"/>
      <c r="F201" s="119"/>
      <c r="G201" s="119"/>
      <c r="H201" s="119"/>
      <c r="I201" s="193"/>
      <c r="J201" s="204"/>
      <c r="K201" s="204"/>
      <c r="L201" s="205"/>
      <c r="N201" s="110"/>
    </row>
    <row r="202" spans="1:19" s="166" customFormat="1" ht="9" customHeight="1" x14ac:dyDescent="0.25">
      <c r="A202" s="166" t="str">
        <f>Languages!A135</f>
        <v>Es gelten ausschliesslich die Inhalte der Auftragsbestätigung, nicht dieses Angebotes. Bitte prüfen Sie dieses genau.</v>
      </c>
      <c r="B202" s="191"/>
      <c r="C202" s="191"/>
      <c r="D202" s="14"/>
      <c r="E202" s="119"/>
      <c r="F202" s="119"/>
      <c r="G202" s="119"/>
      <c r="H202" s="119"/>
      <c r="I202" s="193"/>
      <c r="J202" s="204"/>
      <c r="K202" s="204"/>
      <c r="L202" s="205"/>
      <c r="M202" s="118"/>
      <c r="N202" s="168"/>
      <c r="O202" s="118"/>
      <c r="P202" s="118"/>
      <c r="Q202" s="118"/>
      <c r="R202" s="118"/>
      <c r="S202" s="118"/>
    </row>
    <row r="203" spans="1:19" s="166" customFormat="1" ht="9" customHeight="1" x14ac:dyDescent="0.25">
      <c r="B203" s="191"/>
      <c r="C203" s="191"/>
      <c r="D203" s="14"/>
      <c r="E203" s="119"/>
      <c r="F203" s="119"/>
      <c r="G203" s="119"/>
      <c r="H203" s="119"/>
      <c r="I203" s="193"/>
      <c r="J203" s="204"/>
      <c r="K203" s="204"/>
      <c r="L203" s="205"/>
      <c r="M203" s="118"/>
      <c r="N203" s="168"/>
      <c r="O203" s="118"/>
      <c r="P203" s="118"/>
      <c r="Q203" s="118"/>
      <c r="R203" s="118"/>
      <c r="S203" s="118"/>
    </row>
    <row r="204" spans="1:19" s="164" customFormat="1" ht="1.5" customHeight="1" x14ac:dyDescent="0.2">
      <c r="A204" s="206"/>
      <c r="B204" s="207"/>
      <c r="C204" s="207"/>
      <c r="D204" s="145"/>
      <c r="E204" s="89"/>
      <c r="F204" s="89"/>
      <c r="G204" s="89"/>
      <c r="H204" s="89"/>
      <c r="I204" s="207"/>
      <c r="J204" s="208"/>
      <c r="K204" s="208"/>
      <c r="L204" s="209"/>
      <c r="M204" s="210"/>
      <c r="O204" s="77"/>
      <c r="P204" s="77"/>
      <c r="Q204" s="77"/>
      <c r="R204" s="77"/>
      <c r="S204" s="77"/>
    </row>
    <row r="205" spans="1:19" s="166" customFormat="1" ht="10.5" customHeight="1" x14ac:dyDescent="0.25">
      <c r="A205" s="165" t="s">
        <v>50</v>
      </c>
      <c r="B205" s="211"/>
      <c r="C205" s="211"/>
      <c r="D205" s="212"/>
      <c r="E205" s="213" t="s">
        <v>51</v>
      </c>
      <c r="F205" s="214"/>
      <c r="G205" s="214"/>
      <c r="H205" s="214"/>
      <c r="I205" s="213"/>
      <c r="J205" s="215"/>
      <c r="K205" s="215"/>
      <c r="L205" s="216" t="s">
        <v>52</v>
      </c>
      <c r="M205" s="110"/>
      <c r="N205" s="168"/>
    </row>
    <row r="206" spans="1:19" s="166" customFormat="1" ht="9.6" customHeight="1" x14ac:dyDescent="0.25">
      <c r="A206" s="165" t="s">
        <v>53</v>
      </c>
      <c r="B206" s="211"/>
      <c r="C206" s="211"/>
      <c r="D206" s="212"/>
      <c r="E206" s="213" t="s">
        <v>54</v>
      </c>
      <c r="F206" s="214"/>
      <c r="G206" s="214"/>
      <c r="H206" s="214"/>
      <c r="I206" s="213"/>
      <c r="J206" s="217"/>
      <c r="K206" s="217"/>
      <c r="L206" s="216" t="s">
        <v>55</v>
      </c>
      <c r="M206" s="110"/>
      <c r="N206" s="168"/>
    </row>
    <row r="207" spans="1:19" s="166" customFormat="1" ht="9.6" customHeight="1" x14ac:dyDescent="0.25">
      <c r="A207" s="165" t="s">
        <v>56</v>
      </c>
      <c r="B207" s="211"/>
      <c r="C207" s="211"/>
      <c r="D207" s="212"/>
      <c r="E207" s="213" t="s">
        <v>57</v>
      </c>
      <c r="F207" s="214"/>
      <c r="G207" s="214"/>
      <c r="H207" s="214"/>
      <c r="I207" s="213"/>
      <c r="J207" s="217"/>
      <c r="K207" s="217"/>
      <c r="L207" s="216" t="s">
        <v>58</v>
      </c>
      <c r="M207" s="218"/>
      <c r="N207" s="168"/>
    </row>
    <row r="208" spans="1:19" s="168" customFormat="1" ht="9" customHeight="1" x14ac:dyDescent="0.25">
      <c r="A208" s="165" t="s">
        <v>59</v>
      </c>
      <c r="B208" s="219"/>
      <c r="C208" s="219"/>
      <c r="D208" s="212"/>
      <c r="E208" s="213">
        <v>0</v>
      </c>
      <c r="F208" s="214"/>
      <c r="G208" s="214"/>
      <c r="H208" s="214"/>
      <c r="I208" s="213"/>
      <c r="J208" s="217"/>
      <c r="K208" s="217"/>
      <c r="L208" s="216" t="str">
        <f>$L$57</f>
        <v>1980v102</v>
      </c>
      <c r="M208" s="218"/>
      <c r="O208" s="166"/>
      <c r="P208" s="166"/>
      <c r="Q208" s="166"/>
      <c r="R208" s="166"/>
      <c r="S208" s="166"/>
    </row>
    <row r="209" spans="1:19" s="226" customFormat="1" ht="12" customHeight="1" x14ac:dyDescent="0.25">
      <c r="A209" s="165" t="s">
        <v>60</v>
      </c>
      <c r="B209" s="219"/>
      <c r="C209" s="166"/>
      <c r="D209" s="220"/>
      <c r="E209" s="221" t="s">
        <v>61</v>
      </c>
      <c r="F209" s="222"/>
      <c r="G209" s="222"/>
      <c r="H209" s="222"/>
      <c r="I209" s="223"/>
      <c r="J209" s="224"/>
      <c r="K209" s="224"/>
      <c r="L209" s="225" t="str">
        <f>Languages!A187</f>
        <v>Seite 3</v>
      </c>
      <c r="M209" s="218"/>
      <c r="N209" s="168"/>
      <c r="O209" s="166"/>
      <c r="P209" s="166"/>
      <c r="Q209" s="166"/>
      <c r="R209" s="166"/>
      <c r="S209" s="166"/>
    </row>
    <row r="210" spans="1:19" s="231" customFormat="1" ht="11.25" customHeight="1" x14ac:dyDescent="0.25">
      <c r="A210" s="227" t="s">
        <v>325</v>
      </c>
      <c r="B210" s="228"/>
      <c r="C210" s="228"/>
      <c r="D210" s="229"/>
      <c r="E210" s="230"/>
      <c r="F210" s="230"/>
      <c r="G210" s="230"/>
      <c r="H210" s="230"/>
      <c r="I210" s="230"/>
      <c r="J210" s="230"/>
      <c r="K210" s="230"/>
      <c r="L210" s="230"/>
      <c r="M210" s="158"/>
      <c r="N210" s="164"/>
      <c r="O210" s="164"/>
      <c r="P210" s="164"/>
      <c r="Q210" s="164"/>
      <c r="R210" s="164"/>
      <c r="S210" s="164"/>
    </row>
    <row r="211" spans="1:19" s="231" customFormat="1" ht="11.25" customHeight="1" x14ac:dyDescent="0.4">
      <c r="A211" s="232" t="s">
        <v>118</v>
      </c>
      <c r="B211" s="233"/>
      <c r="C211" s="233"/>
      <c r="D211" s="234"/>
      <c r="E211" s="235"/>
      <c r="F211" s="236"/>
      <c r="G211" s="236"/>
      <c r="H211" s="236"/>
      <c r="I211" s="237"/>
      <c r="J211" s="238"/>
      <c r="K211" s="238"/>
      <c r="L211" s="238"/>
      <c r="M211" s="146"/>
      <c r="N211" s="164"/>
      <c r="O211" s="164"/>
      <c r="P211" s="164"/>
      <c r="Q211" s="164"/>
      <c r="R211" s="164"/>
      <c r="S211" s="164"/>
    </row>
    <row r="212" spans="1:19" s="231" customFormat="1" ht="11.25" customHeight="1" x14ac:dyDescent="0.4">
      <c r="A212" s="239" t="s">
        <v>119</v>
      </c>
      <c r="B212" s="233"/>
      <c r="C212" s="233"/>
      <c r="D212" s="234"/>
      <c r="E212" s="235"/>
      <c r="F212" s="236"/>
      <c r="G212" s="236"/>
      <c r="H212" s="236"/>
      <c r="I212" s="237"/>
      <c r="J212" s="238"/>
      <c r="K212" s="238"/>
      <c r="L212" s="238"/>
      <c r="M212" s="146"/>
      <c r="N212" s="164"/>
      <c r="O212" s="164"/>
      <c r="P212" s="164"/>
      <c r="Q212" s="164"/>
      <c r="R212" s="164"/>
      <c r="S212" s="164"/>
    </row>
    <row r="213" spans="1:19" s="231" customFormat="1" ht="11.25" customHeight="1" x14ac:dyDescent="0.4">
      <c r="A213" s="232" t="s">
        <v>120</v>
      </c>
      <c r="B213" s="233"/>
      <c r="C213" s="233"/>
      <c r="D213" s="234"/>
      <c r="E213" s="235"/>
      <c r="F213" s="236"/>
      <c r="G213" s="236"/>
      <c r="H213" s="236"/>
      <c r="I213" s="237"/>
      <c r="J213" s="238"/>
      <c r="K213" s="238"/>
      <c r="L213" s="238"/>
      <c r="M213" s="146"/>
      <c r="N213" s="164"/>
      <c r="O213" s="164"/>
      <c r="P213" s="164"/>
      <c r="Q213" s="164"/>
      <c r="R213" s="164"/>
      <c r="S213" s="164"/>
    </row>
    <row r="214" spans="1:19" s="231" customFormat="1" ht="11.25" customHeight="1" x14ac:dyDescent="0.4">
      <c r="A214" s="239" t="s">
        <v>121</v>
      </c>
      <c r="B214" s="233"/>
      <c r="C214" s="233"/>
      <c r="D214" s="234"/>
      <c r="E214" s="235"/>
      <c r="F214" s="236"/>
      <c r="G214" s="236"/>
      <c r="H214" s="236"/>
      <c r="I214" s="237"/>
      <c r="J214" s="238"/>
      <c r="K214" s="238"/>
      <c r="L214" s="238"/>
      <c r="M214" s="146"/>
      <c r="N214" s="164"/>
      <c r="O214" s="164"/>
      <c r="P214" s="164"/>
      <c r="Q214" s="164"/>
      <c r="R214" s="164"/>
      <c r="S214" s="164"/>
    </row>
    <row r="215" spans="1:19" s="231" customFormat="1" ht="11.25" customHeight="1" x14ac:dyDescent="0.4">
      <c r="A215" s="239" t="s">
        <v>122</v>
      </c>
      <c r="B215" s="233"/>
      <c r="C215" s="233"/>
      <c r="D215" s="234"/>
      <c r="E215" s="235"/>
      <c r="F215" s="236"/>
      <c r="G215" s="236"/>
      <c r="H215" s="236"/>
      <c r="I215" s="237"/>
      <c r="J215" s="238"/>
      <c r="K215" s="238"/>
      <c r="L215" s="238"/>
      <c r="M215" s="146"/>
      <c r="N215" s="164"/>
      <c r="O215" s="164"/>
      <c r="P215" s="164"/>
      <c r="Q215" s="164"/>
      <c r="R215" s="164"/>
      <c r="S215" s="164"/>
    </row>
    <row r="216" spans="1:19" s="231" customFormat="1" ht="11.25" customHeight="1" x14ac:dyDescent="0.4">
      <c r="A216" s="239" t="s">
        <v>123</v>
      </c>
      <c r="B216" s="233"/>
      <c r="C216" s="233"/>
      <c r="D216" s="234"/>
      <c r="E216" s="235"/>
      <c r="F216" s="236"/>
      <c r="G216" s="236"/>
      <c r="H216" s="236"/>
      <c r="I216" s="237"/>
      <c r="J216" s="238"/>
      <c r="K216" s="238"/>
      <c r="L216" s="238"/>
      <c r="M216" s="146"/>
      <c r="N216" s="164"/>
      <c r="O216" s="164"/>
      <c r="P216" s="164"/>
      <c r="Q216" s="164"/>
      <c r="R216" s="164"/>
      <c r="S216" s="164"/>
    </row>
    <row r="217" spans="1:19" s="231" customFormat="1" ht="11.25" customHeight="1" x14ac:dyDescent="0.4">
      <c r="A217" s="239" t="s">
        <v>124</v>
      </c>
      <c r="B217" s="233"/>
      <c r="C217" s="233"/>
      <c r="D217" s="234"/>
      <c r="E217" s="235"/>
      <c r="F217" s="236"/>
      <c r="G217" s="236"/>
      <c r="H217" s="236"/>
      <c r="I217" s="237"/>
      <c r="J217" s="238"/>
      <c r="K217" s="238"/>
      <c r="L217" s="238"/>
      <c r="M217" s="146"/>
      <c r="N217" s="164"/>
      <c r="O217" s="164"/>
      <c r="P217" s="164"/>
      <c r="Q217" s="164"/>
      <c r="R217" s="164"/>
      <c r="S217" s="164"/>
    </row>
    <row r="218" spans="1:19" s="231" customFormat="1" ht="11.25" customHeight="1" x14ac:dyDescent="0.4">
      <c r="A218" s="232" t="s">
        <v>125</v>
      </c>
      <c r="B218" s="233"/>
      <c r="C218" s="233"/>
      <c r="D218" s="234"/>
      <c r="E218" s="235"/>
      <c r="F218" s="236"/>
      <c r="G218" s="236"/>
      <c r="H218" s="236"/>
      <c r="I218" s="237"/>
      <c r="J218" s="238"/>
      <c r="K218" s="238"/>
      <c r="L218" s="238"/>
      <c r="M218" s="146"/>
      <c r="N218" s="164"/>
      <c r="O218" s="164"/>
      <c r="P218" s="164"/>
      <c r="Q218" s="164"/>
      <c r="R218" s="164"/>
      <c r="S218" s="164"/>
    </row>
    <row r="219" spans="1:19" s="231" customFormat="1" ht="11.25" customHeight="1" x14ac:dyDescent="0.4">
      <c r="A219" s="239" t="s">
        <v>126</v>
      </c>
      <c r="B219" s="233"/>
      <c r="C219" s="233"/>
      <c r="D219" s="234"/>
      <c r="E219" s="235"/>
      <c r="F219" s="236"/>
      <c r="G219" s="236"/>
      <c r="H219" s="236"/>
      <c r="I219" s="237"/>
      <c r="J219" s="238"/>
      <c r="K219" s="238"/>
      <c r="L219" s="238"/>
      <c r="M219" s="146"/>
      <c r="N219" s="164"/>
      <c r="O219" s="164"/>
      <c r="P219" s="164"/>
      <c r="Q219" s="164"/>
      <c r="R219" s="164"/>
      <c r="S219" s="164"/>
    </row>
    <row r="220" spans="1:19" s="231" customFormat="1" ht="11.25" customHeight="1" x14ac:dyDescent="0.4">
      <c r="A220" s="239" t="s">
        <v>127</v>
      </c>
      <c r="B220" s="233"/>
      <c r="C220" s="233"/>
      <c r="D220" s="234"/>
      <c r="E220" s="235"/>
      <c r="F220" s="236"/>
      <c r="G220" s="236"/>
      <c r="H220" s="236"/>
      <c r="I220" s="237"/>
      <c r="J220" s="238"/>
      <c r="K220" s="238"/>
      <c r="L220" s="238"/>
      <c r="M220" s="146"/>
      <c r="N220" s="164"/>
      <c r="O220" s="164"/>
      <c r="P220" s="164"/>
      <c r="Q220" s="164"/>
      <c r="R220" s="164"/>
      <c r="S220" s="164"/>
    </row>
    <row r="221" spans="1:19" s="231" customFormat="1" ht="11.25" customHeight="1" x14ac:dyDescent="0.4">
      <c r="A221" s="239" t="s">
        <v>128</v>
      </c>
      <c r="B221" s="233"/>
      <c r="C221" s="233"/>
      <c r="D221" s="234"/>
      <c r="E221" s="235"/>
      <c r="F221" s="236"/>
      <c r="G221" s="236"/>
      <c r="H221" s="236"/>
      <c r="I221" s="237"/>
      <c r="J221" s="238"/>
      <c r="K221" s="238"/>
      <c r="L221" s="238"/>
      <c r="M221" s="146"/>
      <c r="N221" s="164"/>
      <c r="O221" s="164"/>
      <c r="P221" s="164"/>
      <c r="Q221" s="164"/>
      <c r="R221" s="164"/>
      <c r="S221" s="164"/>
    </row>
    <row r="222" spans="1:19" s="231" customFormat="1" ht="11.25" customHeight="1" x14ac:dyDescent="0.4">
      <c r="A222" s="239" t="s">
        <v>129</v>
      </c>
      <c r="B222" s="233"/>
      <c r="C222" s="233"/>
      <c r="D222" s="234"/>
      <c r="E222" s="235"/>
      <c r="F222" s="236"/>
      <c r="G222" s="236"/>
      <c r="H222" s="236"/>
      <c r="I222" s="237"/>
      <c r="J222" s="238"/>
      <c r="K222" s="238"/>
      <c r="L222" s="238"/>
      <c r="M222" s="146"/>
      <c r="N222" s="164"/>
      <c r="O222" s="164"/>
      <c r="P222" s="164"/>
      <c r="Q222" s="164"/>
      <c r="R222" s="164"/>
      <c r="S222" s="164"/>
    </row>
    <row r="223" spans="1:19" s="231" customFormat="1" ht="11.25" customHeight="1" x14ac:dyDescent="0.4">
      <c r="A223" s="239" t="s">
        <v>130</v>
      </c>
      <c r="B223" s="233"/>
      <c r="C223" s="233"/>
      <c r="D223" s="234"/>
      <c r="E223" s="235"/>
      <c r="F223" s="236"/>
      <c r="G223" s="236"/>
      <c r="H223" s="236"/>
      <c r="I223" s="237"/>
      <c r="J223" s="238"/>
      <c r="K223" s="238"/>
      <c r="L223" s="238"/>
      <c r="M223" s="146"/>
      <c r="N223" s="164"/>
      <c r="O223" s="164"/>
      <c r="P223" s="164"/>
      <c r="Q223" s="164"/>
      <c r="R223" s="164"/>
      <c r="S223" s="164"/>
    </row>
    <row r="224" spans="1:19" s="231" customFormat="1" ht="11.25" customHeight="1" x14ac:dyDescent="0.4">
      <c r="A224" s="239" t="s">
        <v>131</v>
      </c>
      <c r="B224" s="233"/>
      <c r="C224" s="233"/>
      <c r="D224" s="234"/>
      <c r="E224" s="235"/>
      <c r="F224" s="236"/>
      <c r="G224" s="236"/>
      <c r="H224" s="236"/>
      <c r="I224" s="237"/>
      <c r="J224" s="238"/>
      <c r="K224" s="238"/>
      <c r="L224" s="238"/>
      <c r="M224" s="146"/>
      <c r="N224" s="164"/>
      <c r="O224" s="164"/>
      <c r="P224" s="164"/>
      <c r="Q224" s="164"/>
      <c r="R224" s="164"/>
      <c r="S224" s="164"/>
    </row>
    <row r="225" spans="1:19" s="231" customFormat="1" ht="11.25" customHeight="1" x14ac:dyDescent="0.4">
      <c r="A225" s="239" t="s">
        <v>132</v>
      </c>
      <c r="B225" s="233"/>
      <c r="C225" s="233"/>
      <c r="D225" s="234"/>
      <c r="E225" s="235"/>
      <c r="F225" s="236"/>
      <c r="G225" s="236"/>
      <c r="H225" s="236"/>
      <c r="I225" s="237"/>
      <c r="J225" s="238"/>
      <c r="K225" s="238"/>
      <c r="L225" s="238"/>
      <c r="M225" s="146"/>
      <c r="N225" s="164"/>
      <c r="O225" s="164"/>
      <c r="P225" s="164"/>
      <c r="Q225" s="164"/>
      <c r="R225" s="164"/>
      <c r="S225" s="164"/>
    </row>
    <row r="226" spans="1:19" s="231" customFormat="1" ht="11.25" customHeight="1" x14ac:dyDescent="0.4">
      <c r="A226" s="239" t="s">
        <v>133</v>
      </c>
      <c r="B226" s="233"/>
      <c r="C226" s="233"/>
      <c r="D226" s="234"/>
      <c r="E226" s="235"/>
      <c r="F226" s="236"/>
      <c r="G226" s="236"/>
      <c r="H226" s="236"/>
      <c r="I226" s="237"/>
      <c r="J226" s="238"/>
      <c r="K226" s="238"/>
      <c r="L226" s="238"/>
      <c r="M226" s="146"/>
      <c r="N226" s="164"/>
      <c r="O226" s="164"/>
      <c r="P226" s="164"/>
      <c r="Q226" s="164"/>
      <c r="R226" s="164"/>
      <c r="S226" s="164"/>
    </row>
    <row r="227" spans="1:19" s="231" customFormat="1" ht="11.25" customHeight="1" x14ac:dyDescent="0.4">
      <c r="A227" s="239" t="s">
        <v>134</v>
      </c>
      <c r="B227" s="233"/>
      <c r="C227" s="233"/>
      <c r="D227" s="234"/>
      <c r="E227" s="235"/>
      <c r="F227" s="236"/>
      <c r="G227" s="236"/>
      <c r="H227" s="236"/>
      <c r="I227" s="237"/>
      <c r="J227" s="238"/>
      <c r="K227" s="238"/>
      <c r="L227" s="238"/>
      <c r="M227" s="146"/>
      <c r="N227" s="164"/>
      <c r="O227" s="164"/>
      <c r="P227" s="164"/>
      <c r="Q227" s="164"/>
      <c r="R227" s="164"/>
      <c r="S227" s="164"/>
    </row>
    <row r="228" spans="1:19" s="231" customFormat="1" ht="11.25" customHeight="1" x14ac:dyDescent="0.4">
      <c r="A228" s="239" t="s">
        <v>135</v>
      </c>
      <c r="B228" s="233"/>
      <c r="C228" s="233"/>
      <c r="D228" s="234"/>
      <c r="E228" s="235"/>
      <c r="F228" s="236"/>
      <c r="G228" s="236"/>
      <c r="H228" s="236"/>
      <c r="I228" s="237"/>
      <c r="J228" s="238"/>
      <c r="K228" s="238"/>
      <c r="L228" s="238"/>
      <c r="M228" s="146"/>
      <c r="N228" s="164"/>
      <c r="O228" s="164"/>
      <c r="P228" s="164"/>
      <c r="Q228" s="164"/>
      <c r="R228" s="164"/>
      <c r="S228" s="164"/>
    </row>
    <row r="229" spans="1:19" s="231" customFormat="1" ht="11.25" customHeight="1" x14ac:dyDescent="0.4">
      <c r="A229" s="239" t="s">
        <v>136</v>
      </c>
      <c r="B229" s="233"/>
      <c r="C229" s="233"/>
      <c r="D229" s="234"/>
      <c r="E229" s="235"/>
      <c r="F229" s="236"/>
      <c r="G229" s="236"/>
      <c r="H229" s="236"/>
      <c r="I229" s="237"/>
      <c r="J229" s="238"/>
      <c r="K229" s="238"/>
      <c r="L229" s="238"/>
      <c r="M229" s="146"/>
      <c r="N229" s="164"/>
      <c r="O229" s="164"/>
      <c r="P229" s="164"/>
      <c r="Q229" s="164"/>
      <c r="R229" s="164"/>
      <c r="S229" s="164"/>
    </row>
    <row r="230" spans="1:19" s="231" customFormat="1" ht="11.25" customHeight="1" x14ac:dyDescent="0.25">
      <c r="A230" s="232" t="s">
        <v>137</v>
      </c>
      <c r="B230" s="233"/>
      <c r="C230" s="233"/>
      <c r="D230" s="234"/>
      <c r="E230" s="233"/>
      <c r="F230" s="236"/>
      <c r="G230" s="236"/>
      <c r="H230" s="236"/>
      <c r="I230" s="237"/>
      <c r="J230" s="238"/>
      <c r="K230" s="238"/>
      <c r="L230" s="238"/>
      <c r="M230" s="146"/>
      <c r="N230" s="164"/>
      <c r="O230" s="164"/>
      <c r="P230" s="164"/>
      <c r="Q230" s="164"/>
      <c r="R230" s="164"/>
      <c r="S230" s="164"/>
    </row>
    <row r="231" spans="1:19" s="231" customFormat="1" ht="11.25" customHeight="1" x14ac:dyDescent="0.4">
      <c r="A231" s="240" t="s">
        <v>138</v>
      </c>
      <c r="B231" s="233"/>
      <c r="C231" s="233"/>
      <c r="D231" s="234"/>
      <c r="E231" s="235"/>
      <c r="F231" s="236"/>
      <c r="G231" s="236"/>
      <c r="H231" s="236"/>
      <c r="I231" s="237"/>
      <c r="J231" s="238"/>
      <c r="K231" s="238"/>
      <c r="L231" s="238"/>
      <c r="M231" s="146"/>
      <c r="N231" s="164"/>
      <c r="O231" s="164"/>
      <c r="P231" s="164"/>
      <c r="Q231" s="164"/>
      <c r="R231" s="164"/>
      <c r="S231" s="164"/>
    </row>
    <row r="232" spans="1:19" s="231" customFormat="1" ht="11.25" customHeight="1" x14ac:dyDescent="0.4">
      <c r="A232" s="241" t="s">
        <v>139</v>
      </c>
      <c r="B232" s="233"/>
      <c r="C232" s="233"/>
      <c r="D232" s="234"/>
      <c r="E232" s="235"/>
      <c r="F232" s="236"/>
      <c r="G232" s="236"/>
      <c r="H232" s="236"/>
      <c r="I232" s="237"/>
      <c r="J232" s="238"/>
      <c r="K232" s="238"/>
      <c r="L232" s="238"/>
      <c r="M232" s="146"/>
      <c r="N232" s="164"/>
      <c r="O232" s="164"/>
      <c r="P232" s="164"/>
      <c r="Q232" s="164"/>
      <c r="R232" s="164"/>
      <c r="S232" s="164"/>
    </row>
    <row r="233" spans="1:19" s="231" customFormat="1" ht="11.25" customHeight="1" x14ac:dyDescent="0.4">
      <c r="A233" s="242"/>
      <c r="B233" s="233"/>
      <c r="C233" s="233"/>
      <c r="D233" s="234"/>
      <c r="E233" s="235"/>
      <c r="F233" s="236"/>
      <c r="G233" s="236"/>
      <c r="H233" s="236"/>
      <c r="I233" s="237"/>
      <c r="J233" s="238"/>
      <c r="K233" s="238"/>
      <c r="L233" s="238"/>
      <c r="M233" s="146"/>
      <c r="N233" s="164"/>
      <c r="O233" s="164"/>
      <c r="P233" s="164"/>
      <c r="Q233" s="164"/>
      <c r="R233" s="164"/>
      <c r="S233" s="164"/>
    </row>
    <row r="234" spans="1:19" s="231" customFormat="1" ht="11.25" customHeight="1" x14ac:dyDescent="0.25">
      <c r="A234" s="242"/>
      <c r="B234" s="243" t="s">
        <v>29</v>
      </c>
      <c r="C234" s="243"/>
      <c r="D234" s="244"/>
      <c r="E234" s="210"/>
      <c r="F234" s="245"/>
      <c r="G234" s="245"/>
      <c r="H234" s="245"/>
      <c r="I234" s="246"/>
      <c r="J234" s="247"/>
      <c r="K234" s="247"/>
      <c r="L234" s="8"/>
      <c r="M234" s="146"/>
      <c r="N234" s="164"/>
      <c r="O234" s="164"/>
      <c r="P234" s="164"/>
      <c r="Q234" s="164"/>
      <c r="R234" s="164"/>
      <c r="S234" s="164"/>
    </row>
    <row r="235" spans="1:19" s="231" customFormat="1" ht="11.25" customHeight="1" x14ac:dyDescent="0.25">
      <c r="A235" s="242"/>
      <c r="B235" s="83"/>
      <c r="C235" s="83"/>
      <c r="D235" s="248"/>
      <c r="E235" s="245"/>
      <c r="F235" s="245"/>
      <c r="G235" s="245"/>
      <c r="H235" s="245"/>
      <c r="I235" s="246"/>
      <c r="J235" s="247"/>
      <c r="K235" s="247"/>
      <c r="L235" s="8"/>
      <c r="M235" s="146"/>
      <c r="N235" s="164"/>
      <c r="O235" s="164"/>
      <c r="P235" s="164"/>
      <c r="Q235" s="164"/>
      <c r="R235" s="164"/>
      <c r="S235" s="164"/>
    </row>
    <row r="236" spans="1:19" s="231" customFormat="1" ht="11.25" customHeight="1" x14ac:dyDescent="0.25">
      <c r="A236" s="242"/>
      <c r="B236" s="249"/>
      <c r="C236" s="249"/>
      <c r="D236" s="248"/>
      <c r="E236" s="245"/>
      <c r="F236" s="245"/>
      <c r="G236" s="245"/>
      <c r="H236" s="245"/>
      <c r="I236" s="246"/>
      <c r="J236" s="247"/>
      <c r="K236" s="247"/>
      <c r="L236" s="8"/>
      <c r="M236" s="146"/>
      <c r="N236" s="164"/>
      <c r="O236" s="164"/>
      <c r="P236" s="164"/>
      <c r="Q236" s="164"/>
      <c r="R236" s="164"/>
      <c r="S236" s="164"/>
    </row>
    <row r="237" spans="1:19" s="231" customFormat="1" ht="11.25" customHeight="1" x14ac:dyDescent="0.25">
      <c r="A237" s="250"/>
      <c r="B237" s="251" t="s">
        <v>30</v>
      </c>
      <c r="C237" s="252"/>
      <c r="D237" s="253"/>
      <c r="E237" s="254"/>
      <c r="F237" s="254"/>
      <c r="G237" s="254"/>
      <c r="H237" s="254"/>
      <c r="I237" s="251" t="s">
        <v>31</v>
      </c>
      <c r="J237" s="255"/>
      <c r="K237" s="255"/>
      <c r="L237" s="256"/>
      <c r="M237" s="257"/>
      <c r="N237" s="164"/>
      <c r="O237" s="164"/>
      <c r="P237" s="164"/>
      <c r="Q237" s="164"/>
      <c r="R237" s="164"/>
      <c r="S237" s="164"/>
    </row>
    <row r="238" spans="1:19" s="231" customFormat="1" ht="11.25" customHeight="1" x14ac:dyDescent="0.25">
      <c r="A238" s="233"/>
      <c r="B238" s="258"/>
      <c r="C238" s="233"/>
      <c r="D238" s="259"/>
      <c r="E238" s="233"/>
      <c r="F238" s="233"/>
      <c r="G238" s="233"/>
      <c r="H238" s="233"/>
      <c r="I238" s="233"/>
      <c r="J238" s="233"/>
      <c r="K238" s="233"/>
      <c r="L238" s="233"/>
      <c r="M238" s="233"/>
      <c r="N238" s="164"/>
      <c r="O238" s="164"/>
      <c r="P238" s="164"/>
      <c r="Q238" s="164"/>
      <c r="R238" s="164"/>
      <c r="S238" s="164"/>
    </row>
    <row r="239" spans="1:19" s="231" customFormat="1" ht="11.25" customHeight="1" x14ac:dyDescent="0.25">
      <c r="A239" s="245"/>
      <c r="B239" s="258"/>
      <c r="C239" s="233"/>
      <c r="D239" s="259"/>
      <c r="E239" s="233"/>
      <c r="F239" s="233"/>
      <c r="G239" s="233"/>
      <c r="H239" s="233"/>
      <c r="I239" s="233"/>
      <c r="J239" s="233"/>
      <c r="K239" s="233"/>
      <c r="L239" s="233"/>
      <c r="M239" s="233"/>
      <c r="N239" s="164"/>
      <c r="O239" s="164"/>
      <c r="P239" s="164"/>
      <c r="Q239" s="164"/>
      <c r="R239" s="164"/>
      <c r="S239" s="164"/>
    </row>
    <row r="240" spans="1:19" s="231" customFormat="1" ht="11.25" customHeight="1" x14ac:dyDescent="0.25">
      <c r="A240" s="233"/>
      <c r="B240" s="260"/>
      <c r="C240" s="233"/>
      <c r="D240" s="259"/>
      <c r="E240" s="233"/>
      <c r="F240" s="233"/>
      <c r="G240" s="233"/>
      <c r="H240" s="233"/>
      <c r="I240" s="233"/>
      <c r="J240" s="233"/>
      <c r="K240" s="233"/>
      <c r="L240" s="233"/>
      <c r="M240" s="233"/>
      <c r="N240" s="164"/>
      <c r="O240" s="164"/>
      <c r="P240" s="164"/>
      <c r="Q240" s="164"/>
      <c r="R240" s="164"/>
      <c r="S240" s="164"/>
    </row>
    <row r="241" spans="1:19" s="231" customFormat="1" ht="11.25" customHeight="1" x14ac:dyDescent="0.25">
      <c r="A241" s="245"/>
      <c r="B241" s="260"/>
      <c r="C241" s="233"/>
      <c r="D241" s="259"/>
      <c r="E241" s="233"/>
      <c r="F241" s="233"/>
      <c r="G241" s="233"/>
      <c r="H241" s="233"/>
      <c r="I241" s="233"/>
      <c r="J241" s="233"/>
      <c r="K241" s="233"/>
      <c r="L241" s="233"/>
      <c r="M241" s="233"/>
      <c r="N241" s="164"/>
      <c r="O241" s="164"/>
      <c r="P241" s="164"/>
      <c r="Q241" s="164"/>
      <c r="R241" s="164"/>
      <c r="S241" s="164"/>
    </row>
    <row r="242" spans="1:19" s="231" customFormat="1" ht="11.25" customHeight="1" x14ac:dyDescent="0.4">
      <c r="A242" s="326" t="s">
        <v>38</v>
      </c>
      <c r="B242" s="327"/>
      <c r="C242" s="328"/>
      <c r="D242" s="234"/>
      <c r="E242" s="235"/>
      <c r="F242" s="236"/>
      <c r="G242" s="236"/>
      <c r="H242" s="236"/>
      <c r="I242" s="237"/>
      <c r="J242" s="238"/>
      <c r="K242" s="238"/>
      <c r="L242" s="238"/>
      <c r="M242" s="245"/>
      <c r="N242" s="164"/>
      <c r="O242" s="164"/>
      <c r="P242" s="164"/>
      <c r="Q242" s="164"/>
      <c r="R242" s="164"/>
      <c r="S242" s="164"/>
    </row>
    <row r="243" spans="1:19" s="231" customFormat="1" ht="11.25" customHeight="1" x14ac:dyDescent="0.25">
      <c r="A243" s="329"/>
      <c r="B243" s="329"/>
      <c r="C243" s="330"/>
      <c r="D243" s="330"/>
      <c r="E243" s="330"/>
      <c r="F243" s="330"/>
      <c r="G243" s="330"/>
      <c r="H243" s="236"/>
      <c r="I243" s="237"/>
      <c r="J243" s="238"/>
      <c r="K243" s="238"/>
      <c r="L243" s="238"/>
      <c r="M243" s="245"/>
      <c r="N243" s="164"/>
      <c r="O243" s="164"/>
      <c r="P243" s="164"/>
      <c r="Q243" s="164"/>
      <c r="R243" s="164"/>
      <c r="S243" s="164"/>
    </row>
    <row r="244" spans="1:19" s="231" customFormat="1" ht="11.25" customHeight="1" x14ac:dyDescent="0.25">
      <c r="A244" s="329"/>
      <c r="B244" s="329"/>
      <c r="C244" s="330"/>
      <c r="D244" s="330"/>
      <c r="E244" s="330"/>
      <c r="F244" s="330"/>
      <c r="G244" s="330"/>
      <c r="H244" s="245"/>
      <c r="I244" s="246"/>
      <c r="J244" s="247"/>
      <c r="K244" s="247"/>
      <c r="L244" s="8"/>
      <c r="M244" s="245"/>
      <c r="N244" s="164"/>
      <c r="O244" s="164"/>
      <c r="P244" s="164"/>
      <c r="Q244" s="164"/>
      <c r="R244" s="164"/>
      <c r="S244" s="164"/>
    </row>
    <row r="245" spans="1:19" s="231" customFormat="1" ht="11.25" customHeight="1" x14ac:dyDescent="0.25">
      <c r="A245" s="331"/>
      <c r="B245" s="331"/>
      <c r="C245" s="332"/>
      <c r="D245" s="332"/>
      <c r="E245" s="332"/>
      <c r="F245" s="332"/>
      <c r="G245" s="332"/>
      <c r="H245" s="245"/>
      <c r="I245" s="246"/>
      <c r="J245" s="247"/>
      <c r="K245" s="247"/>
      <c r="L245" s="8"/>
      <c r="M245" s="245"/>
      <c r="N245" s="164"/>
      <c r="O245" s="164"/>
      <c r="P245" s="164"/>
      <c r="Q245" s="164"/>
      <c r="R245" s="164"/>
      <c r="S245" s="164"/>
    </row>
    <row r="246" spans="1:19" s="231" customFormat="1" ht="11.25" customHeight="1" x14ac:dyDescent="0.25">
      <c r="A246" s="333"/>
      <c r="B246" s="333"/>
      <c r="C246" s="330"/>
      <c r="D246" s="330"/>
      <c r="E246" s="330"/>
      <c r="F246" s="330"/>
      <c r="G246" s="330"/>
      <c r="H246" s="261"/>
      <c r="I246" s="264"/>
      <c r="J246" s="265"/>
      <c r="K246" s="265"/>
      <c r="L246" s="262"/>
      <c r="M246" s="263"/>
      <c r="N246" s="164"/>
      <c r="O246" s="164"/>
      <c r="P246" s="164"/>
      <c r="Q246" s="164"/>
      <c r="R246" s="164"/>
      <c r="S246" s="164"/>
    </row>
    <row r="247" spans="1:19" s="226" customFormat="1" ht="11.25" customHeight="1" x14ac:dyDescent="0.25">
      <c r="A247" s="334"/>
      <c r="B247" s="334"/>
      <c r="C247" s="332"/>
      <c r="D247" s="332"/>
      <c r="E247" s="332"/>
      <c r="F247" s="332"/>
      <c r="G247" s="332"/>
      <c r="H247" s="266"/>
      <c r="N247" s="168"/>
      <c r="O247" s="168"/>
      <c r="P247" s="168"/>
      <c r="Q247" s="168"/>
      <c r="R247" s="168"/>
      <c r="S247" s="168"/>
    </row>
    <row r="248" spans="1:19" s="231" customFormat="1" ht="11.25" customHeight="1" x14ac:dyDescent="0.25">
      <c r="A248" s="267"/>
      <c r="D248" s="268"/>
      <c r="N248" s="164"/>
      <c r="O248" s="164"/>
      <c r="P248" s="164"/>
      <c r="Q248" s="164"/>
      <c r="R248" s="164"/>
      <c r="S248" s="164"/>
    </row>
    <row r="249" spans="1:19" s="231" customFormat="1" ht="11.25" customHeight="1" x14ac:dyDescent="0.25">
      <c r="A249" s="118"/>
      <c r="D249" s="268"/>
      <c r="N249" s="164"/>
      <c r="O249" s="164"/>
      <c r="P249" s="164"/>
      <c r="Q249" s="164"/>
      <c r="R249" s="164"/>
      <c r="S249" s="164"/>
    </row>
    <row r="250" spans="1:19" s="231" customFormat="1" ht="11.25" customHeight="1" x14ac:dyDescent="0.25">
      <c r="A250" s="118"/>
      <c r="D250" s="268"/>
      <c r="N250" s="164"/>
      <c r="O250" s="164"/>
      <c r="P250" s="164"/>
      <c r="Q250" s="164"/>
      <c r="R250" s="164"/>
      <c r="S250" s="164"/>
    </row>
    <row r="251" spans="1:19" s="231" customFormat="1" ht="11.25" customHeight="1" x14ac:dyDescent="0.25">
      <c r="A251" s="118"/>
      <c r="D251" s="268"/>
      <c r="N251" s="164"/>
      <c r="O251" s="164"/>
      <c r="P251" s="164"/>
      <c r="Q251" s="164"/>
      <c r="R251" s="164"/>
      <c r="S251" s="164"/>
    </row>
    <row r="252" spans="1:19" s="231" customFormat="1" ht="11.25" customHeight="1" x14ac:dyDescent="0.25">
      <c r="A252" s="118"/>
      <c r="D252" s="268"/>
      <c r="N252" s="164"/>
      <c r="O252" s="164"/>
      <c r="P252" s="164"/>
      <c r="Q252" s="164"/>
      <c r="R252" s="164"/>
      <c r="S252" s="164"/>
    </row>
    <row r="253" spans="1:19" s="231" customFormat="1" ht="9" customHeight="1" x14ac:dyDescent="0.4">
      <c r="A253" s="269"/>
      <c r="B253" s="270"/>
      <c r="C253" s="270"/>
      <c r="D253" s="234"/>
      <c r="E253" s="235"/>
      <c r="F253" s="236"/>
      <c r="G253" s="236"/>
      <c r="H253" s="236"/>
      <c r="I253" s="271"/>
      <c r="J253" s="272"/>
      <c r="K253" s="272"/>
      <c r="L253" s="238"/>
      <c r="M253" s="273"/>
      <c r="N253" s="164"/>
      <c r="O253" s="164"/>
      <c r="P253" s="164"/>
      <c r="Q253" s="164"/>
      <c r="R253" s="164"/>
      <c r="S253" s="164"/>
    </row>
    <row r="254" spans="1:19" s="231" customFormat="1" ht="11.25" customHeight="1" x14ac:dyDescent="0.4">
      <c r="A254" s="118"/>
      <c r="B254" s="270"/>
      <c r="C254" s="270"/>
      <c r="D254" s="234"/>
      <c r="E254" s="235"/>
      <c r="F254" s="236"/>
      <c r="G254" s="236"/>
      <c r="H254" s="236"/>
      <c r="I254" s="271"/>
      <c r="J254" s="272"/>
      <c r="K254" s="272"/>
      <c r="L254" s="238"/>
      <c r="M254" s="273"/>
      <c r="N254" s="164"/>
      <c r="O254" s="164"/>
      <c r="P254" s="164"/>
      <c r="Q254" s="164"/>
      <c r="R254" s="164"/>
      <c r="S254" s="164"/>
    </row>
    <row r="255" spans="1:19" s="231" customFormat="1" ht="11.25" customHeight="1" x14ac:dyDescent="0.4">
      <c r="A255" s="118"/>
      <c r="D255" s="234"/>
      <c r="E255" s="235"/>
      <c r="F255" s="236"/>
      <c r="G255" s="236"/>
      <c r="H255" s="236"/>
      <c r="I255" s="271"/>
      <c r="J255" s="272"/>
      <c r="K255" s="272"/>
      <c r="L255" s="238"/>
      <c r="M255" s="273"/>
      <c r="N255" s="164"/>
      <c r="O255" s="164"/>
      <c r="P255" s="164"/>
      <c r="Q255" s="164"/>
      <c r="R255" s="164"/>
      <c r="S255" s="164"/>
    </row>
    <row r="256" spans="1:19" s="231" customFormat="1" ht="11.25" customHeight="1" x14ac:dyDescent="0.4">
      <c r="A256" s="118"/>
      <c r="B256" s="274"/>
      <c r="C256" s="274"/>
      <c r="D256" s="234"/>
      <c r="E256" s="235"/>
      <c r="F256" s="236"/>
      <c r="G256" s="236"/>
      <c r="H256" s="236"/>
      <c r="I256" s="271"/>
      <c r="J256" s="272"/>
      <c r="K256" s="272"/>
      <c r="L256" s="238"/>
      <c r="M256" s="273"/>
      <c r="N256" s="164"/>
      <c r="O256" s="164"/>
      <c r="P256" s="164"/>
      <c r="Q256" s="164"/>
      <c r="R256" s="164"/>
      <c r="S256" s="164"/>
    </row>
    <row r="257" spans="1:19" s="231" customFormat="1" ht="11.25" customHeight="1" x14ac:dyDescent="0.4">
      <c r="A257" s="118"/>
      <c r="B257" s="274"/>
      <c r="C257" s="274"/>
      <c r="D257" s="234"/>
      <c r="E257" s="235"/>
      <c r="F257" s="236"/>
      <c r="G257" s="236"/>
      <c r="H257" s="236"/>
      <c r="I257" s="271"/>
      <c r="J257" s="272"/>
      <c r="K257" s="272"/>
      <c r="L257" s="238"/>
      <c r="M257" s="273"/>
      <c r="N257" s="164"/>
      <c r="O257" s="164"/>
      <c r="P257" s="164"/>
      <c r="Q257" s="164"/>
      <c r="R257" s="164"/>
      <c r="S257" s="164"/>
    </row>
    <row r="258" spans="1:19" s="231" customFormat="1" ht="11.25" customHeight="1" x14ac:dyDescent="0.25">
      <c r="A258" s="118"/>
      <c r="B258" s="10"/>
      <c r="C258" s="10"/>
      <c r="D258" s="268"/>
      <c r="N258" s="164"/>
      <c r="O258" s="164"/>
      <c r="P258" s="164"/>
      <c r="Q258" s="164"/>
      <c r="R258" s="164"/>
      <c r="S258" s="164"/>
    </row>
    <row r="259" spans="1:19" s="231" customFormat="1" ht="11.25" customHeight="1" x14ac:dyDescent="0.25">
      <c r="A259" s="118"/>
      <c r="B259" s="10"/>
      <c r="C259" s="10"/>
      <c r="D259" s="268"/>
      <c r="N259" s="164"/>
      <c r="O259" s="164"/>
      <c r="P259" s="164"/>
      <c r="Q259" s="164"/>
      <c r="R259" s="164"/>
      <c r="S259" s="164"/>
    </row>
    <row r="260" spans="1:19" s="231" customFormat="1" ht="11.25" customHeight="1" x14ac:dyDescent="0.25">
      <c r="A260" s="118"/>
      <c r="B260" s="10"/>
      <c r="C260" s="10"/>
      <c r="D260" s="268"/>
      <c r="N260" s="164"/>
      <c r="O260" s="164"/>
      <c r="P260" s="164"/>
      <c r="Q260" s="164"/>
      <c r="R260" s="164"/>
      <c r="S260" s="164"/>
    </row>
    <row r="261" spans="1:19" s="231" customFormat="1" ht="11.25" customHeight="1" x14ac:dyDescent="0.25">
      <c r="A261" s="118"/>
      <c r="B261" s="118"/>
      <c r="C261" s="118"/>
      <c r="D261" s="275"/>
      <c r="E261" s="269"/>
      <c r="F261" s="269"/>
      <c r="G261" s="269"/>
      <c r="H261" s="269"/>
      <c r="I261" s="269"/>
      <c r="J261" s="269"/>
      <c r="K261" s="269"/>
      <c r="L261" s="269"/>
      <c r="M261" s="269"/>
      <c r="N261" s="164"/>
      <c r="O261" s="164"/>
      <c r="P261" s="164"/>
      <c r="Q261" s="164"/>
      <c r="R261" s="164"/>
      <c r="S261" s="164"/>
    </row>
    <row r="262" spans="1:19" s="231" customFormat="1" ht="11.25" customHeight="1" x14ac:dyDescent="0.25">
      <c r="A262" s="118"/>
      <c r="B262" s="118"/>
      <c r="C262" s="118"/>
      <c r="D262" s="275"/>
      <c r="E262" s="269"/>
      <c r="F262" s="269"/>
      <c r="G262" s="269"/>
      <c r="H262" s="269"/>
      <c r="I262" s="269"/>
      <c r="J262" s="269"/>
      <c r="K262" s="269"/>
      <c r="L262" s="269"/>
      <c r="M262" s="269"/>
      <c r="N262" s="164"/>
      <c r="O262" s="164"/>
      <c r="P262" s="164"/>
      <c r="Q262" s="164"/>
      <c r="R262" s="164"/>
      <c r="S262" s="164"/>
    </row>
    <row r="263" spans="1:19" s="231" customFormat="1" ht="11.25" customHeight="1" x14ac:dyDescent="0.25">
      <c r="A263" s="167"/>
      <c r="B263" s="118"/>
      <c r="C263" s="118"/>
      <c r="D263" s="275"/>
      <c r="E263" s="269"/>
      <c r="F263" s="269"/>
      <c r="G263" s="269"/>
      <c r="H263" s="269"/>
      <c r="J263" s="269"/>
      <c r="K263" s="269"/>
      <c r="L263" s="269"/>
      <c r="M263" s="269"/>
      <c r="N263" s="164"/>
      <c r="O263" s="164"/>
      <c r="P263" s="164"/>
      <c r="Q263" s="164"/>
      <c r="R263" s="164"/>
      <c r="S263" s="164"/>
    </row>
    <row r="264" spans="1:19" s="231" customFormat="1" ht="11.25" customHeight="1" x14ac:dyDescent="0.25">
      <c r="A264" s="167"/>
      <c r="B264" s="118"/>
      <c r="C264" s="118"/>
      <c r="D264" s="275"/>
      <c r="E264" s="269"/>
      <c r="F264" s="269"/>
      <c r="G264" s="269"/>
      <c r="H264" s="269"/>
      <c r="J264" s="269"/>
      <c r="K264" s="269"/>
      <c r="L264" s="269"/>
      <c r="M264" s="269"/>
      <c r="N264" s="164"/>
      <c r="O264" s="164"/>
      <c r="P264" s="164"/>
      <c r="Q264" s="164"/>
      <c r="R264" s="164"/>
      <c r="S264" s="164"/>
    </row>
    <row r="265" spans="1:19" s="231" customFormat="1" ht="11.25" customHeight="1" x14ac:dyDescent="0.25">
      <c r="A265" s="167"/>
      <c r="B265" s="118"/>
      <c r="C265" s="118"/>
      <c r="D265" s="275"/>
      <c r="E265" s="269"/>
      <c r="F265" s="269"/>
      <c r="G265" s="269"/>
      <c r="H265" s="269"/>
      <c r="J265" s="269"/>
      <c r="K265" s="269"/>
      <c r="L265" s="269"/>
      <c r="M265" s="269"/>
      <c r="N265" s="164"/>
      <c r="O265" s="164"/>
      <c r="P265" s="164"/>
      <c r="Q265" s="164"/>
      <c r="R265" s="164"/>
      <c r="S265" s="164"/>
    </row>
    <row r="266" spans="1:19" s="231" customFormat="1" ht="11.25" customHeight="1" x14ac:dyDescent="0.25">
      <c r="A266" s="167"/>
      <c r="B266" s="118"/>
      <c r="C266" s="118"/>
      <c r="D266" s="275"/>
      <c r="E266" s="269"/>
      <c r="F266" s="269"/>
      <c r="G266" s="269"/>
      <c r="H266" s="269"/>
      <c r="J266" s="269"/>
      <c r="K266" s="269"/>
      <c r="L266" s="269"/>
      <c r="M266" s="269"/>
      <c r="N266" s="164"/>
      <c r="O266" s="164"/>
      <c r="P266" s="164"/>
      <c r="Q266" s="164"/>
      <c r="R266" s="164"/>
      <c r="S266" s="164"/>
    </row>
    <row r="267" spans="1:19" s="231" customFormat="1" ht="11.25" customHeight="1" x14ac:dyDescent="0.25">
      <c r="A267" s="167"/>
      <c r="B267" s="118"/>
      <c r="C267" s="118"/>
      <c r="D267" s="275"/>
      <c r="E267" s="269"/>
      <c r="F267" s="269"/>
      <c r="G267" s="269"/>
      <c r="H267" s="269"/>
      <c r="J267" s="269"/>
      <c r="K267" s="269"/>
      <c r="L267" s="269"/>
      <c r="M267" s="269"/>
      <c r="N267" s="164"/>
      <c r="O267" s="164"/>
      <c r="P267" s="164"/>
      <c r="Q267" s="164"/>
      <c r="R267" s="164"/>
      <c r="S267" s="164"/>
    </row>
    <row r="268" spans="1:19" s="231" customFormat="1" ht="11.25" customHeight="1" x14ac:dyDescent="0.25">
      <c r="A268" s="167"/>
      <c r="B268" s="118"/>
      <c r="C268" s="118"/>
      <c r="D268" s="275"/>
      <c r="E268" s="269"/>
      <c r="F268" s="269"/>
      <c r="G268" s="269"/>
      <c r="H268" s="269"/>
      <c r="J268" s="269"/>
      <c r="K268" s="269"/>
      <c r="L268" s="269"/>
      <c r="M268" s="269"/>
      <c r="N268" s="164"/>
      <c r="O268" s="164"/>
      <c r="P268" s="164"/>
      <c r="Q268" s="164"/>
      <c r="R268" s="164"/>
      <c r="S268" s="164"/>
    </row>
    <row r="269" spans="1:19" s="231" customFormat="1" ht="11.25" customHeight="1" x14ac:dyDescent="0.25">
      <c r="A269" s="167"/>
      <c r="B269" s="118"/>
      <c r="C269" s="118"/>
      <c r="D269" s="275"/>
      <c r="E269" s="269"/>
      <c r="F269" s="269"/>
      <c r="G269" s="269"/>
      <c r="H269" s="269"/>
      <c r="J269" s="269"/>
      <c r="K269" s="269"/>
      <c r="L269" s="269"/>
      <c r="M269" s="269"/>
      <c r="N269" s="164"/>
      <c r="O269" s="164"/>
      <c r="P269" s="164"/>
      <c r="Q269" s="164"/>
      <c r="R269" s="164"/>
      <c r="S269" s="164"/>
    </row>
    <row r="270" spans="1:19" s="231" customFormat="1" ht="11.25" customHeight="1" x14ac:dyDescent="0.25">
      <c r="A270" s="167"/>
      <c r="B270" s="118"/>
      <c r="C270" s="118"/>
      <c r="D270" s="275"/>
      <c r="E270" s="269"/>
      <c r="F270" s="269"/>
      <c r="G270" s="269"/>
      <c r="H270" s="269"/>
      <c r="J270" s="269"/>
      <c r="K270" s="269"/>
      <c r="L270" s="269"/>
      <c r="M270" s="269"/>
      <c r="N270" s="164"/>
      <c r="O270" s="164"/>
      <c r="P270" s="164"/>
      <c r="Q270" s="164"/>
      <c r="R270" s="164"/>
      <c r="S270" s="164"/>
    </row>
    <row r="271" spans="1:19" s="231" customFormat="1" ht="11.25" customHeight="1" x14ac:dyDescent="0.25">
      <c r="A271" s="167"/>
      <c r="B271" s="118"/>
      <c r="C271" s="118"/>
      <c r="D271" s="275"/>
      <c r="E271" s="269"/>
      <c r="F271" s="269"/>
      <c r="G271" s="269"/>
      <c r="H271" s="269"/>
      <c r="J271" s="269"/>
      <c r="K271" s="269"/>
      <c r="L271" s="269"/>
      <c r="M271" s="269"/>
      <c r="N271" s="164"/>
      <c r="O271" s="164"/>
      <c r="P271" s="164"/>
      <c r="Q271" s="164"/>
      <c r="R271" s="164"/>
      <c r="S271" s="164"/>
    </row>
    <row r="272" spans="1:19" s="231" customFormat="1" ht="11.25" customHeight="1" x14ac:dyDescent="0.25">
      <c r="A272" s="167"/>
      <c r="B272" s="118"/>
      <c r="C272" s="118"/>
      <c r="D272" s="275"/>
      <c r="E272" s="269"/>
      <c r="F272" s="269"/>
      <c r="G272" s="269"/>
      <c r="H272" s="269"/>
      <c r="J272" s="269"/>
      <c r="K272" s="269"/>
      <c r="L272" s="269"/>
      <c r="M272" s="269"/>
      <c r="N272" s="164"/>
      <c r="O272" s="164"/>
      <c r="P272" s="164"/>
      <c r="Q272" s="164"/>
      <c r="R272" s="164"/>
      <c r="S272" s="164"/>
    </row>
    <row r="273" spans="1:19" s="231" customFormat="1" ht="11.25" customHeight="1" x14ac:dyDescent="0.25">
      <c r="A273" s="167"/>
      <c r="B273" s="118"/>
      <c r="C273" s="118"/>
      <c r="D273" s="275"/>
      <c r="E273" s="269"/>
      <c r="F273" s="269"/>
      <c r="G273" s="269"/>
      <c r="H273" s="269"/>
      <c r="J273" s="269"/>
      <c r="K273" s="269"/>
      <c r="L273" s="269"/>
      <c r="M273" s="269"/>
      <c r="N273" s="164"/>
      <c r="O273" s="164"/>
      <c r="P273" s="164"/>
      <c r="Q273" s="164"/>
      <c r="R273" s="164"/>
      <c r="S273" s="164"/>
    </row>
    <row r="274" spans="1:19" s="231" customFormat="1" ht="11.25" customHeight="1" x14ac:dyDescent="0.25">
      <c r="A274" s="167"/>
      <c r="B274" s="118"/>
      <c r="C274" s="118"/>
      <c r="D274" s="275"/>
      <c r="E274" s="269"/>
      <c r="F274" s="269"/>
      <c r="G274" s="269"/>
      <c r="H274" s="269"/>
      <c r="J274" s="269"/>
      <c r="K274" s="269"/>
      <c r="L274" s="269"/>
      <c r="M274" s="269"/>
      <c r="N274" s="164"/>
      <c r="O274" s="164"/>
      <c r="P274" s="164"/>
      <c r="Q274" s="164"/>
      <c r="R274" s="164"/>
      <c r="S274" s="164"/>
    </row>
    <row r="275" spans="1:19" s="231" customFormat="1" ht="11.25" customHeight="1" x14ac:dyDescent="0.25">
      <c r="A275" s="167"/>
      <c r="B275" s="118"/>
      <c r="C275" s="118"/>
      <c r="D275" s="275"/>
      <c r="E275" s="269"/>
      <c r="F275" s="269"/>
      <c r="G275" s="269"/>
      <c r="H275" s="269"/>
      <c r="J275" s="269"/>
      <c r="K275" s="269"/>
      <c r="L275" s="269"/>
      <c r="M275" s="269"/>
      <c r="N275" s="164"/>
      <c r="O275" s="164"/>
      <c r="P275" s="164"/>
      <c r="Q275" s="164"/>
      <c r="R275" s="164"/>
      <c r="S275" s="164"/>
    </row>
    <row r="276" spans="1:19" s="231" customFormat="1" ht="11.25" customHeight="1" x14ac:dyDescent="0.25">
      <c r="A276" s="167"/>
      <c r="B276" s="118"/>
      <c r="C276" s="118"/>
      <c r="D276" s="275"/>
      <c r="E276" s="269"/>
      <c r="F276" s="269"/>
      <c r="G276" s="269"/>
      <c r="H276" s="269"/>
      <c r="J276" s="269"/>
      <c r="K276" s="269"/>
      <c r="L276" s="269"/>
      <c r="M276" s="269"/>
      <c r="N276" s="164"/>
      <c r="O276" s="164"/>
      <c r="P276" s="164"/>
      <c r="Q276" s="164"/>
      <c r="R276" s="164"/>
      <c r="S276" s="164"/>
    </row>
    <row r="277" spans="1:19" s="231" customFormat="1" ht="11.25" customHeight="1" x14ac:dyDescent="0.25">
      <c r="A277" s="167"/>
      <c r="B277" s="118"/>
      <c r="C277" s="118"/>
      <c r="D277" s="275"/>
      <c r="E277" s="269"/>
      <c r="F277" s="269"/>
      <c r="G277" s="269"/>
      <c r="H277" s="269"/>
      <c r="J277" s="269"/>
      <c r="K277" s="269"/>
      <c r="L277" s="269"/>
      <c r="M277" s="269"/>
      <c r="N277" s="164"/>
      <c r="O277" s="164"/>
      <c r="P277" s="164"/>
      <c r="Q277" s="164"/>
      <c r="R277" s="164"/>
      <c r="S277" s="164"/>
    </row>
    <row r="278" spans="1:19" s="231" customFormat="1" ht="11.25" customHeight="1" x14ac:dyDescent="0.25">
      <c r="A278" s="167"/>
      <c r="B278" s="118"/>
      <c r="C278" s="118"/>
      <c r="D278" s="275"/>
      <c r="E278" s="269"/>
      <c r="F278" s="269"/>
      <c r="G278" s="269"/>
      <c r="H278" s="269"/>
      <c r="J278" s="269"/>
      <c r="K278" s="269"/>
      <c r="L278" s="269"/>
      <c r="M278" s="269"/>
      <c r="N278" s="164"/>
      <c r="O278" s="164"/>
      <c r="P278" s="164"/>
      <c r="Q278" s="164"/>
      <c r="R278" s="164"/>
      <c r="S278" s="164"/>
    </row>
    <row r="279" spans="1:19" s="231" customFormat="1" ht="11.25" customHeight="1" x14ac:dyDescent="0.25">
      <c r="A279" s="167"/>
      <c r="B279" s="118"/>
      <c r="C279" s="118"/>
      <c r="D279" s="275"/>
      <c r="E279" s="269"/>
      <c r="F279" s="269"/>
      <c r="G279" s="269"/>
      <c r="H279" s="269"/>
      <c r="J279" s="269"/>
      <c r="K279" s="269"/>
      <c r="L279" s="269"/>
      <c r="M279" s="269"/>
      <c r="N279" s="164"/>
      <c r="O279" s="164"/>
      <c r="P279" s="164"/>
      <c r="Q279" s="164"/>
      <c r="R279" s="164"/>
      <c r="S279" s="164"/>
    </row>
    <row r="280" spans="1:19" ht="14.25" customHeight="1" x14ac:dyDescent="0.2">
      <c r="A280" s="7"/>
      <c r="B280" s="77"/>
      <c r="C280" s="77"/>
      <c r="I280" s="77"/>
    </row>
    <row r="281" spans="1:19" ht="17.25" customHeight="1" x14ac:dyDescent="0.2">
      <c r="J281" s="77"/>
      <c r="K281" s="245"/>
      <c r="L281" s="396" t="str">
        <f>$L$57</f>
        <v>1980v102</v>
      </c>
      <c r="M281" s="276"/>
    </row>
    <row r="282" spans="1:19" ht="16.5" customHeight="1" x14ac:dyDescent="0.2">
      <c r="A282" s="15"/>
      <c r="B282" s="277"/>
      <c r="C282" s="10"/>
      <c r="D282" s="278"/>
      <c r="E282" s="10"/>
      <c r="F282" s="10"/>
      <c r="G282" s="10"/>
      <c r="H282" s="10"/>
      <c r="I282" s="10"/>
      <c r="J282" s="10"/>
      <c r="K282" s="15"/>
      <c r="L282" s="279" t="str">
        <f>Languages!A188</f>
        <v>Seite 4</v>
      </c>
      <c r="M282" s="276"/>
    </row>
    <row r="311" spans="12:12" x14ac:dyDescent="0.2">
      <c r="L311" s="280"/>
    </row>
  </sheetData>
  <sheetProtection password="CC65" sheet="1" objects="1" scenarios="1"/>
  <conditionalFormatting sqref="L70:M70">
    <cfRule type="expression" dxfId="0" priority="2">
      <formula>ISBLANK(L70)</formula>
    </cfRule>
  </conditionalFormatting>
  <pageMargins left="0.19685039370078741" right="0" top="0.15748031496062992" bottom="0.19685039370078741" header="0.51181102362204722" footer="0.47244094488188981"/>
  <pageSetup paperSize="9" orientation="portrait" r:id="rId1"/>
  <headerFooter alignWithMargins="0"/>
  <rowBreaks count="2" manualBreakCount="2">
    <brk id="127" max="16383" man="1"/>
    <brk id="20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81</xdr:row>
                    <xdr:rowOff>142875</xdr:rowOff>
                  </from>
                  <to>
                    <xdr:col>1</xdr:col>
                    <xdr:colOff>19050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5" name="Check Box 35">
              <controlPr defaultSize="0" autoFill="0" autoLine="0" autoPict="0">
                <anchor moveWithCells="1">
                  <from>
                    <xdr:col>0</xdr:col>
                    <xdr:colOff>19050</xdr:colOff>
                    <xdr:row>25</xdr:row>
                    <xdr:rowOff>171450</xdr:rowOff>
                  </from>
                  <to>
                    <xdr:col>1</xdr:col>
                    <xdr:colOff>76200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6" name="Check Box 36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9525</xdr:rowOff>
                  </from>
                  <to>
                    <xdr:col>1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7" name="Check Box 260">
              <controlPr defaultSize="0" autoFill="0" autoLine="0" autoPict="0">
                <anchor moveWithCells="1">
                  <from>
                    <xdr:col>8</xdr:col>
                    <xdr:colOff>219075</xdr:colOff>
                    <xdr:row>20</xdr:row>
                    <xdr:rowOff>28575</xdr:rowOff>
                  </from>
                  <to>
                    <xdr:col>9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5" r:id="rId8" name="Check Box 451">
              <controlPr defaultSize="0" autoFill="0" autoLine="0" autoPict="0">
                <anchor moveWithCells="1">
                  <from>
                    <xdr:col>0</xdr:col>
                    <xdr:colOff>19050</xdr:colOff>
                    <xdr:row>27</xdr:row>
                    <xdr:rowOff>161925</xdr:rowOff>
                  </from>
                  <to>
                    <xdr:col>1</xdr:col>
                    <xdr:colOff>76200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6" r:id="rId9" name="Check Box 462">
              <controlPr defaultSize="0" autoFill="0" autoLine="0" autoPict="0">
                <anchor moveWithCells="1">
                  <from>
                    <xdr:col>0</xdr:col>
                    <xdr:colOff>9525</xdr:colOff>
                    <xdr:row>83</xdr:row>
                    <xdr:rowOff>104775</xdr:rowOff>
                  </from>
                  <to>
                    <xdr:col>1</xdr:col>
                    <xdr:colOff>66675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10" name="Check Box 517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161925</xdr:rowOff>
                  </from>
                  <to>
                    <xdr:col>1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" r:id="rId11" name="Check Box 538">
              <controlPr defaultSize="0" autoFill="0" autoLine="0" autoPict="0">
                <anchor moveWithCells="1">
                  <from>
                    <xdr:col>0</xdr:col>
                    <xdr:colOff>9525</xdr:colOff>
                    <xdr:row>82</xdr:row>
                    <xdr:rowOff>123825</xdr:rowOff>
                  </from>
                  <to>
                    <xdr:col>1</xdr:col>
                    <xdr:colOff>133350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353"/>
  <sheetViews>
    <sheetView showZeros="0" topLeftCell="A148" zoomScale="80" zoomScaleNormal="80" workbookViewId="0">
      <selection activeCell="H170" sqref="H170"/>
    </sheetView>
  </sheetViews>
  <sheetFormatPr baseColWidth="10" defaultRowHeight="12.75" x14ac:dyDescent="0.2"/>
  <cols>
    <col min="1" max="1" width="56.42578125" style="317" customWidth="1"/>
    <col min="2" max="2" width="83" style="318" customWidth="1"/>
    <col min="3" max="3" width="71.85546875" style="318" customWidth="1"/>
    <col min="4" max="4" width="130.7109375" style="318" customWidth="1"/>
    <col min="5" max="5" width="94.140625" style="318" customWidth="1"/>
    <col min="6" max="6" width="68" style="318" customWidth="1"/>
    <col min="7" max="8" width="120.7109375" style="318" customWidth="1"/>
    <col min="9" max="11" width="11.42578125" style="318"/>
    <col min="12" max="16384" width="11.42578125" style="317"/>
  </cols>
  <sheetData>
    <row r="1" spans="1:11" s="311" customFormat="1" ht="26.25" x14ac:dyDescent="0.4">
      <c r="A1" s="322">
        <f>'Online order form'!L5</f>
        <v>1</v>
      </c>
      <c r="B1" s="310">
        <v>1</v>
      </c>
      <c r="C1" s="310">
        <v>2</v>
      </c>
      <c r="D1" s="310">
        <v>3</v>
      </c>
      <c r="E1" s="310">
        <v>4</v>
      </c>
      <c r="F1" s="310">
        <v>5</v>
      </c>
      <c r="G1" s="310">
        <v>6</v>
      </c>
      <c r="H1" s="310">
        <v>7</v>
      </c>
    </row>
    <row r="2" spans="1:11" s="312" customFormat="1" x14ac:dyDescent="0.2">
      <c r="B2" s="313" t="s">
        <v>173</v>
      </c>
      <c r="C2" s="313" t="s">
        <v>174</v>
      </c>
      <c r="D2" s="313" t="s">
        <v>355</v>
      </c>
      <c r="E2" s="313" t="s">
        <v>175</v>
      </c>
      <c r="F2" s="313" t="s">
        <v>176</v>
      </c>
      <c r="G2" s="313"/>
      <c r="H2" s="313"/>
      <c r="I2" s="314"/>
      <c r="J2" s="314"/>
      <c r="K2" s="314"/>
    </row>
    <row r="3" spans="1:11" s="315" customFormat="1" x14ac:dyDescent="0.2">
      <c r="B3" s="316"/>
      <c r="C3" s="316"/>
      <c r="D3" s="316"/>
      <c r="E3" s="316"/>
      <c r="F3" s="316"/>
      <c r="G3" s="316">
        <f>F3</f>
        <v>0</v>
      </c>
      <c r="H3" s="316"/>
      <c r="I3" s="316"/>
      <c r="J3" s="316"/>
      <c r="K3" s="316"/>
    </row>
    <row r="4" spans="1:11" x14ac:dyDescent="0.2">
      <c r="A4" s="317" t="str">
        <f t="shared" ref="A4:A75" si="0">INDEX(B4:H4,1,Sprachwahl)</f>
        <v>Mein SOLTEQ Sonnendach – gemacht für Generationen</v>
      </c>
      <c r="B4" s="318" t="s">
        <v>147</v>
      </c>
      <c r="C4" s="318" t="s">
        <v>189</v>
      </c>
      <c r="D4" s="318" t="str">
        <f>C4</f>
        <v>My SOLTEQ Solar Roof - made for generations</v>
      </c>
      <c r="E4" s="318" t="s">
        <v>391</v>
      </c>
      <c r="F4" s="318" t="s">
        <v>418</v>
      </c>
      <c r="H4" s="318" t="s">
        <v>444</v>
      </c>
    </row>
    <row r="5" spans="1:11" x14ac:dyDescent="0.2">
      <c r="A5" s="317" t="str">
        <f t="shared" si="0"/>
        <v xml:space="preserve">Ein SolteQ-Solardach zum Preis einer normalen Dacheindeckung  </v>
      </c>
      <c r="B5" s="318" t="s">
        <v>23</v>
      </c>
      <c r="C5" s="318" t="s">
        <v>190</v>
      </c>
      <c r="D5" s="318" t="str">
        <f t="shared" ref="D5:D74" si="1">C5</f>
        <v>A SolteQ solar roof for the price of a normal roof covering</v>
      </c>
      <c r="E5" s="318" t="s">
        <v>392</v>
      </c>
      <c r="F5" s="318" t="s">
        <v>419</v>
      </c>
      <c r="H5" s="318" t="s">
        <v>445</v>
      </c>
    </row>
    <row r="6" spans="1:11" x14ac:dyDescent="0.2">
      <c r="A6" s="317" t="str">
        <f t="shared" si="0"/>
        <v>vom Dachdecker + PV-Anlage</v>
      </c>
      <c r="B6" s="318" t="s">
        <v>24</v>
      </c>
      <c r="C6" s="318" t="s">
        <v>191</v>
      </c>
      <c r="D6" s="318" t="str">
        <f t="shared" si="1"/>
        <v>from the roofer + PV system</v>
      </c>
      <c r="E6" s="318" t="s">
        <v>393</v>
      </c>
      <c r="F6" s="318" t="s">
        <v>420</v>
      </c>
      <c r="H6" s="318" t="s">
        <v>446</v>
      </c>
    </row>
    <row r="7" spans="1:11" x14ac:dyDescent="0.2">
      <c r="A7" s="317" t="str">
        <f t="shared" si="0"/>
        <v xml:space="preserve"> - Vergleich nur Ziegeleindeckung ohne Unterdach und Lattung -</v>
      </c>
      <c r="B7" s="318" t="s">
        <v>9</v>
      </c>
      <c r="C7" s="318" t="s">
        <v>192</v>
      </c>
      <c r="D7" s="318" t="str">
        <f t="shared" si="1"/>
        <v xml:space="preserve">  - Comparison only brick roofing without sub-roof and battens -</v>
      </c>
      <c r="E7" s="318" t="s">
        <v>394</v>
      </c>
      <c r="F7" s="318" t="s">
        <v>421</v>
      </c>
      <c r="H7" s="318" t="s">
        <v>447</v>
      </c>
    </row>
    <row r="8" spans="1:11" x14ac:dyDescent="0.2">
      <c r="A8" s="317">
        <f t="shared" si="0"/>
        <v>0</v>
      </c>
      <c r="D8" s="318">
        <f t="shared" si="1"/>
        <v>0</v>
      </c>
    </row>
    <row r="9" spans="1:11" x14ac:dyDescent="0.2">
      <c r="A9" s="317" t="str">
        <f t="shared" si="0"/>
        <v>Standard-Dach + Aufdach-PV</v>
      </c>
      <c r="B9" s="318" t="s">
        <v>18</v>
      </c>
      <c r="C9" s="318" t="s">
        <v>193</v>
      </c>
      <c r="D9" s="318" t="str">
        <f t="shared" si="1"/>
        <v>Standard roof + on-roof PV</v>
      </c>
      <c r="E9" s="318" t="s">
        <v>395</v>
      </c>
      <c r="F9" s="318" t="s">
        <v>422</v>
      </c>
      <c r="H9" s="318" t="s">
        <v>448</v>
      </c>
    </row>
    <row r="10" spans="1:11" x14ac:dyDescent="0.2">
      <c r="A10" s="317">
        <f t="shared" si="0"/>
        <v>0</v>
      </c>
      <c r="D10" s="318">
        <f t="shared" si="1"/>
        <v>0</v>
      </c>
    </row>
    <row r="11" spans="1:11" x14ac:dyDescent="0.2">
      <c r="A11" s="317" t="str">
        <f t="shared" si="0"/>
        <v>Gesamt-Dachfläche:</v>
      </c>
      <c r="B11" s="318" t="s">
        <v>13</v>
      </c>
      <c r="C11" s="318" t="s">
        <v>194</v>
      </c>
      <c r="D11" s="318" t="str">
        <f t="shared" si="1"/>
        <v>Total roof area:</v>
      </c>
      <c r="E11" s="318" t="s">
        <v>396</v>
      </c>
      <c r="F11" s="318" t="s">
        <v>423</v>
      </c>
      <c r="H11" s="318" t="s">
        <v>449</v>
      </c>
    </row>
    <row r="12" spans="1:11" x14ac:dyDescent="0.2">
      <c r="A12" s="317" t="str">
        <f t="shared" si="0"/>
        <v>Dachkosten pro m² (nur Dachziegel, liefern+verlegen)</v>
      </c>
      <c r="B12" s="318" t="s">
        <v>22</v>
      </c>
      <c r="C12" s="318" t="s">
        <v>362</v>
      </c>
      <c r="D12" s="318" t="str">
        <f t="shared" si="1"/>
        <v>Roof costs per m² (incl. old roof removal, new clay tiles)</v>
      </c>
      <c r="E12" s="318" t="s">
        <v>397</v>
      </c>
      <c r="F12" s="318" t="s">
        <v>424</v>
      </c>
      <c r="H12" s="318" t="s">
        <v>450</v>
      </c>
    </row>
    <row r="13" spans="1:11" x14ac:dyDescent="0.2">
      <c r="A13" s="317" t="str">
        <f t="shared" si="0"/>
        <v>Dachkosten Summe:</v>
      </c>
      <c r="B13" s="318" t="s">
        <v>807</v>
      </c>
      <c r="C13" s="318" t="s">
        <v>806</v>
      </c>
      <c r="D13" s="318" t="str">
        <f t="shared" si="1"/>
        <v>Roof costs sum:</v>
      </c>
      <c r="E13" s="318" t="s">
        <v>808</v>
      </c>
      <c r="F13" s="318" t="s">
        <v>809</v>
      </c>
      <c r="H13" s="318" t="s">
        <v>810</v>
      </c>
    </row>
    <row r="14" spans="1:11" x14ac:dyDescent="0.2">
      <c r="A14" s="317" t="str">
        <f t="shared" si="0"/>
        <v>Standard-PV-Preis, schlüsselfertig:</v>
      </c>
      <c r="B14" s="318" t="s">
        <v>11</v>
      </c>
      <c r="C14" s="318" t="s">
        <v>195</v>
      </c>
      <c r="D14" s="318" t="str">
        <f t="shared" si="1"/>
        <v>Standard PV price, turnkey:</v>
      </c>
      <c r="E14" s="318" t="s">
        <v>398</v>
      </c>
      <c r="F14" s="318" t="s">
        <v>425</v>
      </c>
      <c r="H14" s="318" t="s">
        <v>451</v>
      </c>
    </row>
    <row r="15" spans="1:11" x14ac:dyDescent="0.2">
      <c r="A15" s="317" t="str">
        <f t="shared" si="0"/>
        <v>Gewünschte Leistung:</v>
      </c>
      <c r="B15" s="318" t="s">
        <v>8</v>
      </c>
      <c r="C15" s="318" t="s">
        <v>361</v>
      </c>
      <c r="D15" s="318" t="str">
        <f t="shared" si="1"/>
        <v>Desired performance:</v>
      </c>
      <c r="E15" s="318" t="s">
        <v>399</v>
      </c>
      <c r="F15" s="318" t="s">
        <v>426</v>
      </c>
      <c r="H15" s="318" t="s">
        <v>452</v>
      </c>
    </row>
    <row r="16" spans="1:11" x14ac:dyDescent="0.2">
      <c r="A16" s="317" t="str">
        <f t="shared" si="0"/>
        <v>Standard-PV:</v>
      </c>
      <c r="B16" s="318" t="s">
        <v>805</v>
      </c>
      <c r="C16" s="318" t="s">
        <v>801</v>
      </c>
      <c r="D16" s="318" t="str">
        <f t="shared" si="1"/>
        <v>Standard PV:</v>
      </c>
      <c r="E16" s="318" t="s">
        <v>802</v>
      </c>
      <c r="F16" s="318" t="s">
        <v>803</v>
      </c>
      <c r="H16" s="318" t="s">
        <v>804</v>
      </c>
    </row>
    <row r="17" spans="1:8" x14ac:dyDescent="0.2">
      <c r="A17" s="317" t="str">
        <f t="shared" si="0"/>
        <v>Summe:</v>
      </c>
      <c r="B17" s="318" t="s">
        <v>4</v>
      </c>
      <c r="C17" s="318" t="s">
        <v>178</v>
      </c>
      <c r="D17" s="318" t="str">
        <f t="shared" si="1"/>
        <v>Total:</v>
      </c>
      <c r="E17" s="318" t="s">
        <v>400</v>
      </c>
      <c r="F17" s="318" t="s">
        <v>178</v>
      </c>
      <c r="H17" s="318" t="s">
        <v>453</v>
      </c>
    </row>
    <row r="18" spans="1:8" x14ac:dyDescent="0.2">
      <c r="A18" s="317" t="str">
        <f t="shared" si="0"/>
        <v>Mehrwertsteuer</v>
      </c>
      <c r="B18" s="318" t="s">
        <v>16</v>
      </c>
      <c r="C18" s="318" t="s">
        <v>196</v>
      </c>
      <c r="D18" s="318" t="str">
        <f t="shared" si="1"/>
        <v>value added tax</v>
      </c>
      <c r="E18" s="318" t="s">
        <v>401</v>
      </c>
      <c r="F18" s="318" t="s">
        <v>427</v>
      </c>
      <c r="H18" s="318" t="s">
        <v>454</v>
      </c>
    </row>
    <row r="19" spans="1:8" x14ac:dyDescent="0.2">
      <c r="A19" s="317" t="str">
        <f t="shared" si="0"/>
        <v>MwSt.-Dach</v>
      </c>
      <c r="B19" s="318" t="s">
        <v>14</v>
      </c>
      <c r="C19" s="318" t="s">
        <v>197</v>
      </c>
      <c r="D19" s="318" t="str">
        <f t="shared" si="1"/>
        <v>VAT roof</v>
      </c>
      <c r="E19" s="318" t="s">
        <v>402</v>
      </c>
      <c r="F19" s="318" t="s">
        <v>428</v>
      </c>
      <c r="H19" s="318" t="s">
        <v>455</v>
      </c>
    </row>
    <row r="20" spans="1:8" x14ac:dyDescent="0.2">
      <c r="A20" s="317" t="str">
        <f t="shared" si="0"/>
        <v>MwSt.-PV-Anlage</v>
      </c>
      <c r="B20" s="318" t="s">
        <v>15</v>
      </c>
      <c r="C20" s="318" t="s">
        <v>198</v>
      </c>
      <c r="D20" s="318" t="str">
        <f t="shared" si="1"/>
        <v>VAT PV system</v>
      </c>
      <c r="E20" s="318" t="s">
        <v>403</v>
      </c>
      <c r="F20" s="318" t="s">
        <v>429</v>
      </c>
      <c r="H20" s="318" t="s">
        <v>456</v>
      </c>
    </row>
    <row r="21" spans="1:8" x14ac:dyDescent="0.2">
      <c r="A21" s="317" t="str">
        <f t="shared" si="0"/>
        <v>Mögliche Mehrwertsteuer-Rückerstattung *</v>
      </c>
      <c r="B21" s="318" t="s">
        <v>20</v>
      </c>
      <c r="C21" s="318" t="s">
        <v>199</v>
      </c>
      <c r="D21" s="318" t="str">
        <f t="shared" si="1"/>
        <v>Possible VAT refund *</v>
      </c>
      <c r="E21" s="318" t="s">
        <v>404</v>
      </c>
      <c r="F21" s="318" t="s">
        <v>430</v>
      </c>
      <c r="H21" s="318" t="s">
        <v>457</v>
      </c>
    </row>
    <row r="22" spans="1:8" x14ac:dyDescent="0.2">
      <c r="A22" s="317" t="str">
        <f t="shared" si="0"/>
        <v>Kosten Summe:</v>
      </c>
      <c r="B22" s="318" t="s">
        <v>17</v>
      </c>
      <c r="C22" s="318" t="s">
        <v>200</v>
      </c>
      <c r="D22" s="318" t="str">
        <f t="shared" si="1"/>
        <v>Total costs:</v>
      </c>
      <c r="E22" s="318" t="s">
        <v>405</v>
      </c>
      <c r="F22" s="318" t="s">
        <v>431</v>
      </c>
      <c r="H22" s="318" t="s">
        <v>458</v>
      </c>
    </row>
    <row r="23" spans="1:8" x14ac:dyDescent="0.2">
      <c r="A23" s="317">
        <f t="shared" si="0"/>
        <v>0</v>
      </c>
      <c r="D23" s="318">
        <f t="shared" si="1"/>
        <v>0</v>
      </c>
    </row>
    <row r="24" spans="1:8" x14ac:dyDescent="0.2">
      <c r="A24" s="317" t="str">
        <f t="shared" si="0"/>
        <v>Das SolteQ-Solardach:</v>
      </c>
      <c r="B24" s="318" t="s">
        <v>148</v>
      </c>
      <c r="C24" s="318" t="s">
        <v>201</v>
      </c>
      <c r="D24" s="318" t="str">
        <f t="shared" si="1"/>
        <v>The SolteQ solar roof:</v>
      </c>
      <c r="E24" s="318" t="s">
        <v>406</v>
      </c>
      <c r="F24" s="318" t="s">
        <v>432</v>
      </c>
      <c r="H24" s="318" t="s">
        <v>459</v>
      </c>
    </row>
    <row r="25" spans="1:8" x14ac:dyDescent="0.2">
      <c r="A25" s="317">
        <f t="shared" si="0"/>
        <v>0</v>
      </c>
      <c r="D25" s="318">
        <f t="shared" si="1"/>
        <v>0</v>
      </c>
    </row>
    <row r="26" spans="1:8" x14ac:dyDescent="0.2">
      <c r="A26" s="317" t="str">
        <f t="shared" si="0"/>
        <v>Gewünschte Leistung:</v>
      </c>
      <c r="B26" s="318" t="s">
        <v>8</v>
      </c>
      <c r="C26" s="318" t="s">
        <v>361</v>
      </c>
      <c r="D26" s="318" t="str">
        <f t="shared" si="1"/>
        <v>Desired performance:</v>
      </c>
      <c r="E26" s="318" t="s">
        <v>399</v>
      </c>
      <c r="F26" s="318" t="s">
        <v>426</v>
      </c>
      <c r="H26" s="318" t="s">
        <v>452</v>
      </c>
    </row>
    <row r="27" spans="1:8" x14ac:dyDescent="0.2">
      <c r="A27" s="317" t="str">
        <f t="shared" si="0"/>
        <v>Bitte Variante auswählen:</v>
      </c>
      <c r="B27" s="318" t="s">
        <v>280</v>
      </c>
      <c r="C27" s="318" t="s">
        <v>281</v>
      </c>
      <c r="D27" s="318" t="str">
        <f t="shared" si="1"/>
        <v>Please select variant:</v>
      </c>
      <c r="E27" s="318" t="s">
        <v>407</v>
      </c>
      <c r="F27" s="318" t="s">
        <v>433</v>
      </c>
      <c r="H27" s="318" t="s">
        <v>460</v>
      </c>
    </row>
    <row r="28" spans="1:8" x14ac:dyDescent="0.2">
      <c r="A28" s="317" t="str">
        <f t="shared" si="0"/>
        <v>SolteQ-Systemziegel-Premium-Black-DS-Tegalit:</v>
      </c>
      <c r="B28" s="318" t="s">
        <v>282</v>
      </c>
      <c r="C28" s="318" t="s">
        <v>300</v>
      </c>
      <c r="D28" s="318" t="str">
        <f t="shared" si="1"/>
        <v>SolteQ-Interlocking-Tiles-Premium-Black-Doublesize:</v>
      </c>
      <c r="E28" s="318" t="s">
        <v>408</v>
      </c>
      <c r="F28" s="318" t="s">
        <v>300</v>
      </c>
      <c r="H28" s="318" t="s">
        <v>300</v>
      </c>
    </row>
    <row r="29" spans="1:8" x14ac:dyDescent="0.2">
      <c r="A29" s="317" t="str">
        <f t="shared" si="0"/>
        <v>SolteQ-Quad40-Premium-Black-Diagonal / Horizontal</v>
      </c>
      <c r="B29" s="318" t="s">
        <v>283</v>
      </c>
      <c r="C29" s="318" t="s">
        <v>301</v>
      </c>
      <c r="D29" s="318" t="str">
        <f t="shared" si="1"/>
        <v>SolteQ-Quad40-Premium-Black-Diagonal / Horizontal:</v>
      </c>
      <c r="E29" s="318" t="s">
        <v>301</v>
      </c>
      <c r="F29" s="318" t="s">
        <v>434</v>
      </c>
      <c r="H29" s="318" t="s">
        <v>461</v>
      </c>
    </row>
    <row r="30" spans="1:8" x14ac:dyDescent="0.2">
      <c r="A30" s="317" t="str">
        <f t="shared" si="0"/>
        <v>SolteQ-Quad54-Premium-Black-Horizontal:</v>
      </c>
      <c r="B30" s="318" t="s">
        <v>377</v>
      </c>
      <c r="C30" s="318" t="s">
        <v>377</v>
      </c>
      <c r="D30" s="318" t="str">
        <f t="shared" si="1"/>
        <v>SolteQ-Quad54-Premium-Black-Horizontal:</v>
      </c>
      <c r="E30" s="318" t="s">
        <v>409</v>
      </c>
      <c r="F30" s="318" t="s">
        <v>435</v>
      </c>
      <c r="H30" s="318" t="s">
        <v>462</v>
      </c>
    </row>
    <row r="31" spans="1:8" x14ac:dyDescent="0.2">
      <c r="A31" s="317">
        <f t="shared" si="0"/>
        <v>0</v>
      </c>
      <c r="D31" s="318">
        <f t="shared" si="1"/>
        <v>0</v>
      </c>
    </row>
    <row r="32" spans="1:8" x14ac:dyDescent="0.2">
      <c r="A32" s="317">
        <f t="shared" si="0"/>
        <v>0</v>
      </c>
      <c r="D32" s="318">
        <f t="shared" si="1"/>
        <v>0</v>
      </c>
    </row>
    <row r="33" spans="1:8" x14ac:dyDescent="0.2">
      <c r="A33" s="317">
        <f t="shared" si="0"/>
        <v>0</v>
      </c>
      <c r="D33" s="318">
        <f t="shared" si="1"/>
        <v>0</v>
      </c>
    </row>
    <row r="34" spans="1:8" x14ac:dyDescent="0.2">
      <c r="A34" s="317">
        <f t="shared" si="0"/>
        <v>0</v>
      </c>
      <c r="D34" s="318">
        <f t="shared" si="1"/>
        <v>0</v>
      </c>
    </row>
    <row r="35" spans="1:8" x14ac:dyDescent="0.2">
      <c r="A35" s="317">
        <f t="shared" si="0"/>
        <v>0</v>
      </c>
      <c r="D35" s="318">
        <f t="shared" si="1"/>
        <v>0</v>
      </c>
    </row>
    <row r="36" spans="1:8" x14ac:dyDescent="0.2">
      <c r="A36" s="317" t="str">
        <f t="shared" si="0"/>
        <v>Solarziegel-Fläche pro kWp (inkl. SLV):</v>
      </c>
      <c r="B36" s="318" t="s">
        <v>19</v>
      </c>
      <c r="C36" s="318" t="s">
        <v>202</v>
      </c>
      <c r="D36" s="318" t="str">
        <f t="shared" si="1"/>
        <v>Solar tile area per kWp (including SLV):</v>
      </c>
      <c r="E36" s="318" t="s">
        <v>410</v>
      </c>
      <c r="F36" s="318" t="s">
        <v>436</v>
      </c>
      <c r="H36" s="318" t="s">
        <v>463</v>
      </c>
    </row>
    <row r="37" spans="1:8" x14ac:dyDescent="0.2">
      <c r="A37" s="317" t="str">
        <f t="shared" si="0"/>
        <v>Passive Fläche Braas-Tegalit:</v>
      </c>
      <c r="B37" s="318" t="s">
        <v>12</v>
      </c>
      <c r="C37" s="318" t="s">
        <v>203</v>
      </c>
      <c r="D37" s="318" t="str">
        <f t="shared" si="1"/>
        <v>Passive surface Braas-Tegalit:</v>
      </c>
      <c r="E37" s="318" t="s">
        <v>411</v>
      </c>
      <c r="F37" s="318" t="s">
        <v>437</v>
      </c>
      <c r="H37" s="318" t="s">
        <v>464</v>
      </c>
    </row>
    <row r="38" spans="1:8" x14ac:dyDescent="0.2">
      <c r="A38" s="317" t="str">
        <f t="shared" si="0"/>
        <v>Endkundenpreis aktive Fläche (schlüsselfertig):</v>
      </c>
      <c r="B38" s="318" t="s">
        <v>3</v>
      </c>
      <c r="C38" s="318" t="s">
        <v>204</v>
      </c>
      <c r="D38" s="318" t="str">
        <f t="shared" si="1"/>
        <v>End customer price active area (turnkey):</v>
      </c>
      <c r="E38" s="318" t="s">
        <v>412</v>
      </c>
      <c r="F38" s="318" t="s">
        <v>438</v>
      </c>
      <c r="H38" s="318" t="s">
        <v>465</v>
      </c>
    </row>
    <row r="39" spans="1:8" x14ac:dyDescent="0.2">
      <c r="A39" s="317" t="str">
        <f t="shared" si="0"/>
        <v>Endkundenpreis passive Fläche (schlüsselfertig):</v>
      </c>
      <c r="B39" s="318" t="s">
        <v>5</v>
      </c>
      <c r="C39" s="318" t="s">
        <v>205</v>
      </c>
      <c r="D39" s="318" t="str">
        <f t="shared" si="1"/>
        <v>End customer price passive area (turnkey):</v>
      </c>
      <c r="E39" s="318" t="s">
        <v>413</v>
      </c>
      <c r="F39" s="318" t="s">
        <v>439</v>
      </c>
      <c r="H39" s="318" t="s">
        <v>466</v>
      </c>
    </row>
    <row r="40" spans="1:8" x14ac:dyDescent="0.2">
      <c r="A40" s="317" t="str">
        <f t="shared" si="0"/>
        <v>Summe:</v>
      </c>
      <c r="B40" s="318" t="s">
        <v>4</v>
      </c>
      <c r="C40" s="318" t="s">
        <v>178</v>
      </c>
      <c r="D40" s="318" t="str">
        <f t="shared" si="1"/>
        <v>Total:</v>
      </c>
      <c r="E40" s="318" t="s">
        <v>400</v>
      </c>
      <c r="F40" s="318" t="s">
        <v>178</v>
      </c>
      <c r="H40" s="318" t="s">
        <v>453</v>
      </c>
    </row>
    <row r="41" spans="1:8" x14ac:dyDescent="0.2">
      <c r="A41" s="317" t="str">
        <f t="shared" si="0"/>
        <v>Mehrwertsteuer</v>
      </c>
      <c r="B41" s="318" t="s">
        <v>16</v>
      </c>
      <c r="C41" s="318" t="s">
        <v>196</v>
      </c>
      <c r="D41" s="318" t="str">
        <f t="shared" si="1"/>
        <v>value added tax</v>
      </c>
      <c r="E41" s="318" t="s">
        <v>401</v>
      </c>
      <c r="F41" s="318" t="s">
        <v>427</v>
      </c>
      <c r="H41" s="318" t="s">
        <v>454</v>
      </c>
    </row>
    <row r="42" spans="1:8" x14ac:dyDescent="0.2">
      <c r="A42" s="317" t="str">
        <f t="shared" si="0"/>
        <v>MwSt.-Dach</v>
      </c>
      <c r="B42" s="318" t="s">
        <v>14</v>
      </c>
      <c r="C42" s="318" t="s">
        <v>197</v>
      </c>
      <c r="D42" s="318" t="str">
        <f t="shared" si="1"/>
        <v>VAT roof</v>
      </c>
      <c r="E42" s="318" t="s">
        <v>402</v>
      </c>
      <c r="F42" s="318" t="s">
        <v>428</v>
      </c>
      <c r="H42" s="318" t="s">
        <v>455</v>
      </c>
    </row>
    <row r="43" spans="1:8" x14ac:dyDescent="0.2">
      <c r="A43" s="317" t="str">
        <f t="shared" si="0"/>
        <v>Mögliche Mehrwertsteuer-Rückerstattung *</v>
      </c>
      <c r="B43" s="318" t="s">
        <v>20</v>
      </c>
      <c r="C43" s="318" t="s">
        <v>199</v>
      </c>
      <c r="D43" s="318" t="str">
        <f t="shared" si="1"/>
        <v>Possible VAT refund *</v>
      </c>
      <c r="E43" s="318" t="s">
        <v>404</v>
      </c>
      <c r="F43" s="318" t="s">
        <v>430</v>
      </c>
      <c r="H43" s="318" t="s">
        <v>457</v>
      </c>
    </row>
    <row r="44" spans="1:8" x14ac:dyDescent="0.2">
      <c r="A44" s="317" t="str">
        <f t="shared" si="0"/>
        <v>Kosten Summe:</v>
      </c>
      <c r="B44" s="318" t="s">
        <v>17</v>
      </c>
      <c r="C44" s="318" t="s">
        <v>200</v>
      </c>
      <c r="D44" s="318" t="str">
        <f t="shared" si="1"/>
        <v>Total costs:</v>
      </c>
      <c r="E44" s="318" t="s">
        <v>405</v>
      </c>
      <c r="F44" s="318" t="s">
        <v>431</v>
      </c>
      <c r="H44" s="318" t="s">
        <v>458</v>
      </c>
    </row>
    <row r="45" spans="1:8" x14ac:dyDescent="0.2">
      <c r="A45" s="317">
        <f t="shared" si="0"/>
        <v>0</v>
      </c>
      <c r="D45" s="318">
        <f t="shared" si="1"/>
        <v>0</v>
      </c>
    </row>
    <row r="46" spans="1:8" x14ac:dyDescent="0.2">
      <c r="A46" s="317" t="str">
        <f t="shared" si="0"/>
        <v>günstiger !</v>
      </c>
      <c r="B46" s="318" t="s">
        <v>206</v>
      </c>
      <c r="C46" s="318" t="s">
        <v>207</v>
      </c>
      <c r="D46" s="318" t="str">
        <f t="shared" si="1"/>
        <v>cheaper !</v>
      </c>
      <c r="E46" s="318" t="s">
        <v>414</v>
      </c>
      <c r="F46" s="318" t="s">
        <v>440</v>
      </c>
      <c r="H46" s="318" t="s">
        <v>467</v>
      </c>
    </row>
    <row r="47" spans="1:8" x14ac:dyDescent="0.2">
      <c r="A47" s="317" t="str">
        <f t="shared" si="0"/>
        <v>◄ Bitte eingeben</v>
      </c>
      <c r="B47" s="318" t="s">
        <v>152</v>
      </c>
      <c r="C47" s="318" t="s">
        <v>208</v>
      </c>
      <c r="D47" s="318" t="str">
        <f t="shared" si="1"/>
        <v>◄ Please enter</v>
      </c>
      <c r="E47" s="318" t="s">
        <v>415</v>
      </c>
      <c r="F47" s="318" t="s">
        <v>441</v>
      </c>
      <c r="H47" s="318" t="s">
        <v>468</v>
      </c>
    </row>
    <row r="48" spans="1:8" x14ac:dyDescent="0.2">
      <c r="A48" s="317" t="str">
        <f t="shared" si="0"/>
        <v>Differenz:</v>
      </c>
      <c r="B48" s="318" t="s">
        <v>10</v>
      </c>
      <c r="C48" s="318" t="s">
        <v>185</v>
      </c>
      <c r="D48" s="318" t="str">
        <f t="shared" si="1"/>
        <v>Difference:</v>
      </c>
      <c r="E48" s="318" t="s">
        <v>416</v>
      </c>
      <c r="F48" s="318" t="s">
        <v>442</v>
      </c>
      <c r="H48" s="318" t="s">
        <v>469</v>
      </c>
    </row>
    <row r="49" spans="1:8" x14ac:dyDescent="0.2">
      <c r="A49" s="317" t="str">
        <f t="shared" si="0"/>
        <v>Das SolteQ-Solardach ist unter'm Strich sogar günstiger !</v>
      </c>
      <c r="B49" s="318" t="s">
        <v>286</v>
      </c>
      <c r="C49" s="318" t="s">
        <v>287</v>
      </c>
      <c r="D49" s="318" t="str">
        <f t="shared" si="1"/>
        <v>The bottom line is that the SolteQ solar roof is even cheaper!</v>
      </c>
      <c r="E49" s="318" t="s">
        <v>417</v>
      </c>
      <c r="F49" s="318" t="s">
        <v>443</v>
      </c>
      <c r="H49" s="318" t="s">
        <v>470</v>
      </c>
    </row>
    <row r="50" spans="1:8" x14ac:dyDescent="0.2">
      <c r="A50" s="317">
        <f t="shared" si="0"/>
        <v>0</v>
      </c>
      <c r="D50" s="318">
        <f t="shared" si="1"/>
        <v>0</v>
      </c>
    </row>
    <row r="51" spans="1:8" x14ac:dyDescent="0.2">
      <c r="A51" s="317" t="str">
        <f t="shared" si="0"/>
        <v xml:space="preserve">Gerne erstellen wir auch eine Komplett-Berechnung für das komplette Dach, inkl. neuer Dämmung, </v>
      </c>
      <c r="B51" s="318" t="s">
        <v>26</v>
      </c>
      <c r="C51" s="318" t="s">
        <v>210</v>
      </c>
      <c r="D51" s="318" t="str">
        <f t="shared" si="1"/>
        <v>We would be happy to prepare a complete calculation for the entire roof, including new insulation,</v>
      </c>
      <c r="E51" s="318" t="s">
        <v>563</v>
      </c>
      <c r="F51" s="318" t="s">
        <v>517</v>
      </c>
      <c r="H51" s="318" t="s">
        <v>471</v>
      </c>
    </row>
    <row r="52" spans="1:8" x14ac:dyDescent="0.2">
      <c r="A52" s="317" t="str">
        <f t="shared" si="0"/>
        <v xml:space="preserve">Lattung, Randeindeckung und allem, was benötigt wird. </v>
      </c>
      <c r="B52" s="318" t="s">
        <v>27</v>
      </c>
      <c r="C52" s="318" t="s">
        <v>388</v>
      </c>
      <c r="D52" s="318" t="str">
        <f t="shared" si="1"/>
        <v>Battens, plywood, edge covering and everything else that is needed.</v>
      </c>
      <c r="E52" s="318" t="s">
        <v>564</v>
      </c>
      <c r="F52" s="318" t="s">
        <v>518</v>
      </c>
      <c r="H52" s="318" t="s">
        <v>472</v>
      </c>
    </row>
    <row r="53" spans="1:8" x14ac:dyDescent="0.2">
      <c r="A53" s="317" t="str">
        <f t="shared" si="0"/>
        <v>TIP: Sie bekommen möglicherweise eine noch höhere MwSt.-Rückerstattung über das gesamte Dach (!)</v>
      </c>
      <c r="B53" s="318" t="s">
        <v>379</v>
      </c>
      <c r="C53" s="318" t="s">
        <v>211</v>
      </c>
      <c r="D53" s="318" t="str">
        <f t="shared" si="1"/>
        <v>TIP: Then you may get an even higher VAT refund for the entire roof (!)</v>
      </c>
      <c r="E53" s="318" t="s">
        <v>565</v>
      </c>
      <c r="F53" s="318" t="s">
        <v>519</v>
      </c>
      <c r="H53" s="318" t="s">
        <v>473</v>
      </c>
    </row>
    <row r="54" spans="1:8" x14ac:dyDescent="0.2">
      <c r="A54" s="317" t="str">
        <f t="shared" si="0"/>
        <v>Grundlage wäre eine Bestellung über die Basis-Dacheindeckung.</v>
      </c>
      <c r="B54" s="318" t="s">
        <v>28</v>
      </c>
      <c r="C54" s="318" t="s">
        <v>212</v>
      </c>
      <c r="D54" s="318" t="str">
        <f t="shared" si="1"/>
        <v>The basis would be an order for the basic roof covering.</v>
      </c>
      <c r="E54" s="318" t="s">
        <v>566</v>
      </c>
      <c r="F54" s="318" t="s">
        <v>520</v>
      </c>
      <c r="H54" s="318" t="s">
        <v>474</v>
      </c>
    </row>
    <row r="55" spans="1:8" x14ac:dyDescent="0.2">
      <c r="A55" s="317">
        <f t="shared" si="0"/>
        <v>0</v>
      </c>
      <c r="D55" s="318">
        <f t="shared" si="1"/>
        <v>0</v>
      </c>
    </row>
    <row r="56" spans="1:8" x14ac:dyDescent="0.2">
      <c r="A56" s="317" t="str">
        <f t="shared" si="0"/>
        <v>Hinweis: Dieses Angebot gilt nur bei einer Bestellung über dieses Formular.</v>
      </c>
      <c r="B56" s="318" t="s">
        <v>209</v>
      </c>
      <c r="C56" s="318" t="s">
        <v>213</v>
      </c>
      <c r="D56" s="318" t="str">
        <f t="shared" si="1"/>
        <v>Note: This offer is only valid if you order using this form.</v>
      </c>
      <c r="E56" s="318" t="s">
        <v>567</v>
      </c>
      <c r="F56" s="318" t="s">
        <v>521</v>
      </c>
      <c r="H56" s="318" t="s">
        <v>475</v>
      </c>
    </row>
    <row r="57" spans="1:8" x14ac:dyDescent="0.2">
      <c r="A57" s="317" t="str">
        <f t="shared" si="0"/>
        <v>Fracht+Versicherung:</v>
      </c>
      <c r="B57" s="318" t="s">
        <v>812</v>
      </c>
      <c r="C57" s="318" t="s">
        <v>811</v>
      </c>
      <c r="D57" s="318" t="str">
        <f t="shared" si="1"/>
        <v>Freight+Insurance:</v>
      </c>
      <c r="E57" s="318" t="s">
        <v>813</v>
      </c>
      <c r="F57" s="318" t="s">
        <v>814</v>
      </c>
      <c r="H57" s="318" t="s">
        <v>815</v>
      </c>
    </row>
    <row r="58" spans="1:8" x14ac:dyDescent="0.2">
      <c r="A58" s="317" t="str">
        <f t="shared" si="0"/>
        <v>Die Vergleichszahlen sind nur Beispielwerte.</v>
      </c>
      <c r="B58" s="318" t="s">
        <v>21</v>
      </c>
      <c r="C58" s="318" t="s">
        <v>214</v>
      </c>
      <c r="D58" s="318" t="str">
        <f t="shared" si="1"/>
        <v>The comparative figures are only examples.</v>
      </c>
      <c r="E58" s="318" t="s">
        <v>568</v>
      </c>
      <c r="F58" s="318" t="s">
        <v>522</v>
      </c>
      <c r="H58" s="318" t="s">
        <v>476</v>
      </c>
    </row>
    <row r="59" spans="1:8" x14ac:dyDescent="0.2">
      <c r="A59" s="317" t="str">
        <f t="shared" si="0"/>
        <v>*) Dies ist keine steuerliche Beratung. Bitte konsultieren Sie hierzu Ihren Steuerberater.</v>
      </c>
      <c r="B59" s="318" t="s">
        <v>290</v>
      </c>
      <c r="C59" s="318" t="s">
        <v>291</v>
      </c>
      <c r="D59" s="318" t="str">
        <f t="shared" si="1"/>
        <v>*) This is not tax advice. Please consult on this your tax advisor.</v>
      </c>
      <c r="E59" s="318" t="s">
        <v>569</v>
      </c>
      <c r="F59" s="318" t="s">
        <v>523</v>
      </c>
      <c r="H59" s="318" t="s">
        <v>477</v>
      </c>
    </row>
    <row r="60" spans="1:8" x14ac:dyDescent="0.2">
      <c r="A60" s="317">
        <f t="shared" si="0"/>
        <v>0</v>
      </c>
      <c r="D60" s="318">
        <f t="shared" si="1"/>
        <v>0</v>
      </c>
    </row>
    <row r="61" spans="1:8" x14ac:dyDescent="0.2">
      <c r="A61" s="317" t="str">
        <f t="shared" si="0"/>
        <v xml:space="preserve"> "SLV" = Schwachlicht-Vorteil, kann nicht garantiert werden, + ca. 20% Mehrleistung als die reine Zellenleistung</v>
      </c>
      <c r="B61" s="318" t="s">
        <v>25</v>
      </c>
      <c r="C61" s="318" t="s">
        <v>215</v>
      </c>
      <c r="D61" s="318" t="str">
        <f t="shared" si="1"/>
        <v xml:space="preserve">  "SLV" = low light advantage, cannot be guaranteed, + approx. 20% more output than the pure cell output</v>
      </c>
      <c r="E61" s="318" t="s">
        <v>570</v>
      </c>
      <c r="F61" s="318" t="s">
        <v>524</v>
      </c>
      <c r="H61" s="318" t="s">
        <v>478</v>
      </c>
    </row>
    <row r="62" spans="1:8" x14ac:dyDescent="0.2">
      <c r="A62" s="317">
        <f t="shared" si="0"/>
        <v>0</v>
      </c>
      <c r="D62" s="318">
        <f t="shared" si="1"/>
        <v>0</v>
      </c>
    </row>
    <row r="63" spans="1:8" x14ac:dyDescent="0.2">
      <c r="A63" s="317" t="str">
        <f t="shared" si="0"/>
        <v>Das Angebot beinhaltet folgende Positionen und Vorgaben, wenn oben nicht anders aufgeführt:</v>
      </c>
      <c r="B63" s="318" t="s">
        <v>62</v>
      </c>
      <c r="C63" s="318" t="s">
        <v>216</v>
      </c>
      <c r="D63" s="318" t="str">
        <f t="shared" si="1"/>
        <v>The offer includes the following items and specifications, unless otherwise stated above:</v>
      </c>
      <c r="E63" s="318" t="s">
        <v>571</v>
      </c>
      <c r="F63" s="318" t="s">
        <v>525</v>
      </c>
      <c r="H63" s="318" t="s">
        <v>479</v>
      </c>
    </row>
    <row r="64" spans="1:8" x14ac:dyDescent="0.2">
      <c r="A64" s="317" t="str">
        <f t="shared" si="0"/>
        <v>• Angebot gilt ab (exkl.) fertiger und korrekt nach unseren Vorgaben aus dem Handbuch verlegter Konter-/Traglattung und</v>
      </c>
      <c r="B64" s="318" t="s">
        <v>63</v>
      </c>
      <c r="C64" s="318" t="s">
        <v>326</v>
      </c>
      <c r="D64" s="318" t="str">
        <f t="shared" si="1"/>
        <v xml:space="preserve">• Offer applies from (excl.) Finished and correctly installed counter battens / supporting battens and according to our specifications from </v>
      </c>
      <c r="E64" s="318" t="s">
        <v>572</v>
      </c>
      <c r="F64" s="318" t="s">
        <v>526</v>
      </c>
      <c r="H64" s="318" t="s">
        <v>480</v>
      </c>
    </row>
    <row r="65" spans="1:8" x14ac:dyDescent="0.2">
      <c r="A65" s="317" t="str">
        <f t="shared" si="0"/>
        <v xml:space="preserve"> Unterdach mit wasserdichtem Unterdach,  ohne Hindernisse, gem. System-Handbuch und Leistunggsverzeichnis. </v>
      </c>
      <c r="B65" s="318" t="s">
        <v>64</v>
      </c>
      <c r="C65" s="318" t="s">
        <v>327</v>
      </c>
      <c r="D65" s="318" t="str">
        <f t="shared" si="1"/>
        <v xml:space="preserve"> the manual Sub-roof with waterproof sub-roof, without obstacles, in accordance with the system manual and list of services.</v>
      </c>
      <c r="E65" s="318" t="s">
        <v>573</v>
      </c>
      <c r="F65" s="318" t="s">
        <v>527</v>
      </c>
      <c r="H65" s="318" t="s">
        <v>481</v>
      </c>
    </row>
    <row r="66" spans="1:8" x14ac:dyDescent="0.2">
      <c r="A66" s="317" t="str">
        <f t="shared" si="0"/>
        <v xml:space="preserve">  Zusatzarbeiten können gerne separat angeboten werden.</v>
      </c>
      <c r="B66" s="318" t="s">
        <v>65</v>
      </c>
      <c r="C66" s="318" t="s">
        <v>217</v>
      </c>
      <c r="D66" s="318" t="str">
        <f t="shared" si="1"/>
        <v xml:space="preserve">  Additional work can be offered separately.</v>
      </c>
      <c r="E66" s="318" t="s">
        <v>574</v>
      </c>
      <c r="F66" s="318" t="s">
        <v>528</v>
      </c>
      <c r="H66" s="318" t="s">
        <v>482</v>
      </c>
    </row>
    <row r="67" spans="1:8" x14ac:dyDescent="0.2">
      <c r="A67" s="317" t="str">
        <f t="shared" si="0"/>
        <v>• Die Montage hat nach Systemhandbuch zu erfolgen</v>
      </c>
      <c r="B67" s="318" t="s">
        <v>66</v>
      </c>
      <c r="C67" s="318" t="s">
        <v>330</v>
      </c>
      <c r="D67" s="318" t="str">
        <f t="shared" si="1"/>
        <v>• The installation must be carried out according to the system manual</v>
      </c>
      <c r="E67" s="318" t="s">
        <v>575</v>
      </c>
      <c r="F67" s="318" t="s">
        <v>529</v>
      </c>
      <c r="H67" s="318" t="s">
        <v>483</v>
      </c>
    </row>
    <row r="68" spans="1:8" x14ac:dyDescent="0.2">
      <c r="A68" s="317" t="str">
        <f t="shared" si="0"/>
        <v>• Freier Sicherungsautomat (10 o. 16A) für das Sicherheitsabschaltsystem ist bauseits betriebsbereit zur Verfügung zu stellen</v>
      </c>
      <c r="B68" s="318" t="s">
        <v>67</v>
      </c>
      <c r="C68" s="318" t="s">
        <v>218</v>
      </c>
      <c r="D68" s="318" t="str">
        <f t="shared" si="1"/>
        <v>• A free automatic circuit breaker (10 or 16A) for the safety shutdown system must be made available on site and ready for operation</v>
      </c>
      <c r="E68" s="318" t="s">
        <v>576</v>
      </c>
      <c r="F68" s="318" t="s">
        <v>530</v>
      </c>
      <c r="H68" s="318" t="s">
        <v>484</v>
      </c>
    </row>
    <row r="69" spans="1:8" x14ac:dyDescent="0.2">
      <c r="A69" s="317" t="str">
        <f t="shared" si="0"/>
        <v>• Inkl. Auslegungsplanung nach vorliegenden Plänen oder Maßen. Falls die endgültigen Maße und Mengen abweichen sollten,</v>
      </c>
      <c r="B69" s="318" t="s">
        <v>68</v>
      </c>
      <c r="C69" s="318" t="s">
        <v>219</v>
      </c>
      <c r="D69" s="318" t="str">
        <f t="shared" si="1"/>
        <v>• Including layout planning according to existing plans or dimensions. If the final dimensions and quantities should differ,</v>
      </c>
      <c r="E69" s="318" t="s">
        <v>577</v>
      </c>
      <c r="F69" s="318" t="s">
        <v>531</v>
      </c>
      <c r="H69" s="318" t="s">
        <v>485</v>
      </c>
    </row>
    <row r="70" spans="1:8" x14ac:dyDescent="0.2">
      <c r="A70" s="317" t="str">
        <f t="shared" si="0"/>
        <v xml:space="preserve">  wird das Mehr-Material und Mehr-Aufwand in Rechnung gestellt.</v>
      </c>
      <c r="B70" s="318" t="s">
        <v>69</v>
      </c>
      <c r="C70" s="318" t="s">
        <v>220</v>
      </c>
      <c r="D70" s="318" t="str">
        <f t="shared" si="1"/>
        <v xml:space="preserve">  the additional material and additional effort will be invoiced.</v>
      </c>
      <c r="E70" s="318" t="s">
        <v>578</v>
      </c>
      <c r="F70" s="318" t="s">
        <v>532</v>
      </c>
      <c r="H70" s="318" t="s">
        <v>486</v>
      </c>
    </row>
    <row r="71" spans="1:8" x14ac:dyDescent="0.2">
      <c r="A71" s="317" t="str">
        <f t="shared" si="0"/>
        <v>• 5 Jahre Produktgewährleistung, auf Wunsch Garantie erweiterbar auf 20 Jahre</v>
      </c>
      <c r="B71" s="318" t="s">
        <v>70</v>
      </c>
      <c r="C71" s="318" t="s">
        <v>221</v>
      </c>
      <c r="D71" s="318" t="str">
        <f t="shared" si="1"/>
        <v>• 5-year product warranty, on request, the warranty can be extended to 20 years</v>
      </c>
      <c r="E71" s="318" t="s">
        <v>579</v>
      </c>
      <c r="F71" s="318" t="s">
        <v>533</v>
      </c>
      <c r="H71" s="318" t="s">
        <v>487</v>
      </c>
    </row>
    <row r="72" spans="1:8" x14ac:dyDescent="0.2">
      <c r="A72" s="317" t="str">
        <f t="shared" si="0"/>
        <v>• 40 Jahre Leistungsgarantie mit 80% der installierten Leistung</v>
      </c>
      <c r="B72" s="318" t="s">
        <v>158</v>
      </c>
      <c r="C72" s="318" t="s">
        <v>222</v>
      </c>
      <c r="D72" s="318" t="str">
        <f t="shared" si="1"/>
        <v>• 40 year performance guarantee with 80% of the installed capacity</v>
      </c>
      <c r="E72" s="318" t="s">
        <v>580</v>
      </c>
      <c r="F72" s="318" t="s">
        <v>534</v>
      </c>
      <c r="H72" s="318" t="s">
        <v>488</v>
      </c>
    </row>
    <row r="73" spans="1:8" x14ac:dyDescent="0.2">
      <c r="A73" s="317" t="str">
        <f t="shared" si="0"/>
        <v>• Anlagenzertifikat</v>
      </c>
      <c r="B73" s="318" t="s">
        <v>71</v>
      </c>
      <c r="C73" s="318" t="s">
        <v>180</v>
      </c>
      <c r="D73" s="318" t="str">
        <f t="shared" si="1"/>
        <v>• Plant certificate</v>
      </c>
      <c r="E73" s="318" t="s">
        <v>581</v>
      </c>
      <c r="F73" s="318" t="s">
        <v>535</v>
      </c>
      <c r="H73" s="318" t="s">
        <v>489</v>
      </c>
    </row>
    <row r="74" spans="1:8" x14ac:dyDescent="0.2">
      <c r="A74" s="317" t="str">
        <f t="shared" si="0"/>
        <v>• Dokumentation und Zeichnungen (werden nach Abschluss und Endabrechnung ausgehändigt)</v>
      </c>
      <c r="B74" s="318" t="s">
        <v>72</v>
      </c>
      <c r="C74" s="318" t="s">
        <v>223</v>
      </c>
      <c r="D74" s="318" t="str">
        <f t="shared" si="1"/>
        <v>• Documentation and drawings (will be handed over after completion and final invoice)</v>
      </c>
      <c r="E74" s="318" t="s">
        <v>582</v>
      </c>
      <c r="F74" s="318" t="s">
        <v>536</v>
      </c>
      <c r="H74" s="318" t="s">
        <v>490</v>
      </c>
    </row>
    <row r="75" spans="1:8" x14ac:dyDescent="0.2">
      <c r="A75" s="317" t="str">
        <f t="shared" si="0"/>
        <v xml:space="preserve">• Die Konter- und Traglattungen sind bauseits vom Dachdecker nach Vorgaben im Produkthandbuch bzw. Planung vor Montagebeginn </v>
      </c>
      <c r="B75" s="318" t="s">
        <v>73</v>
      </c>
      <c r="C75" s="318" t="s">
        <v>328</v>
      </c>
      <c r="D75" s="318" t="str">
        <f t="shared" ref="D75:D138" si="2">C75</f>
        <v xml:space="preserve">• The counter battens and supporting battens are to be provided on site by the roofer according to the specifications in the product manual </v>
      </c>
      <c r="E75" s="318" t="s">
        <v>583</v>
      </c>
      <c r="F75" s="318" t="s">
        <v>537</v>
      </c>
      <c r="H75" s="318" t="s">
        <v>491</v>
      </c>
    </row>
    <row r="76" spans="1:8" x14ac:dyDescent="0.2">
      <c r="A76" s="317" t="str">
        <f t="shared" ref="A76:A139" si="3">INDEX(B76:H76,1,Sprachwahl)</f>
        <v xml:space="preserve">  auszuführen und fertigzustellen. Wartezeiten werden nach Stundensatz in Rechnung gestellt</v>
      </c>
      <c r="B76" s="318" t="s">
        <v>74</v>
      </c>
      <c r="C76" s="318" t="s">
        <v>329</v>
      </c>
      <c r="D76" s="318" t="str">
        <f t="shared" si="2"/>
        <v xml:space="preserve"> or planning prior to the start of installation execute and complete. Waiting times are billed according to the hourly rate</v>
      </c>
      <c r="E76" s="318" t="s">
        <v>584</v>
      </c>
      <c r="F76" s="318" t="s">
        <v>538</v>
      </c>
      <c r="H76" s="318" t="s">
        <v>492</v>
      </c>
    </row>
    <row r="77" spans="1:8" x14ac:dyDescent="0.2">
      <c r="A77" s="317" t="str">
        <f t="shared" si="3"/>
        <v>• ACHTUNG: Die Rand- und Abdeckbleche (Ortgang/First/Traufe, Fenster, Gauben, sonstige Durchbrüche) müssen bauseitig von einem</v>
      </c>
      <c r="B77" s="318" t="s">
        <v>75</v>
      </c>
      <c r="C77" s="318" t="s">
        <v>224</v>
      </c>
      <c r="D77" s="318" t="str">
        <f t="shared" si="2"/>
        <v>• ATTENTION: The edge and cover plates (verge / ridge / eaves, windows, dormers, other openings) must be provided by someone on site</v>
      </c>
      <c r="E77" s="318" t="s">
        <v>585</v>
      </c>
      <c r="F77" s="318" t="s">
        <v>539</v>
      </c>
      <c r="H77" s="318" t="s">
        <v>493</v>
      </c>
    </row>
    <row r="78" spans="1:8" x14ac:dyDescent="0.2">
      <c r="A78" s="317" t="str">
        <f t="shared" si="3"/>
        <v xml:space="preserve">  Dachdecker oder Spengler mittels Aluminiumblechen (beschichtet in der entsprechenden Farbe) erbracht werden ! Vorgabe: Material</v>
      </c>
      <c r="B78" s="318" t="s">
        <v>384</v>
      </c>
      <c r="C78" s="318" t="s">
        <v>225</v>
      </c>
      <c r="D78" s="318" t="str">
        <f t="shared" si="2"/>
        <v xml:space="preserve">  Roofers or plumber are provided by means of aluminum sheets (coated in the corresponding color)! Default: material off</v>
      </c>
      <c r="E78" s="318" t="s">
        <v>586</v>
      </c>
      <c r="F78" s="318" t="s">
        <v>540</v>
      </c>
      <c r="H78" s="318" t="s">
        <v>494</v>
      </c>
    </row>
    <row r="79" spans="1:8" x14ac:dyDescent="0.2">
      <c r="A79" s="317" t="str">
        <f t="shared" si="3"/>
        <v>aus Aluminium, wettergeschützt beschichtet im entspr. Schindel-Farbton. Diese sind nicht im vorliegenden Leistungsumfang enthalten.</v>
      </c>
      <c r="B79" s="318" t="s">
        <v>385</v>
      </c>
      <c r="C79" s="318" t="s">
        <v>226</v>
      </c>
      <c r="D79" s="318" t="str">
        <f t="shared" si="2"/>
        <v xml:space="preserve"> Aluminum, weatherproof coated in the corresponding shingle color. These are not included in the present scope of services.</v>
      </c>
      <c r="E79" s="318" t="s">
        <v>587</v>
      </c>
      <c r="F79" s="318" t="s">
        <v>541</v>
      </c>
      <c r="H79" s="318" t="s">
        <v>495</v>
      </c>
    </row>
    <row r="80" spans="1:8" x14ac:dyDescent="0.2">
      <c r="A80" s="317" t="str">
        <f t="shared" si="3"/>
        <v xml:space="preserve">• Die Fläche "Typ A" beinhaltet auch passive Elemente. Die endgültige Anlagenleistung ergibt sich nach der Planung. Die angegebenen  </v>
      </c>
      <c r="B80" s="318" t="s">
        <v>76</v>
      </c>
      <c r="C80" s="318" t="s">
        <v>227</v>
      </c>
      <c r="D80" s="318" t="str">
        <f t="shared" si="2"/>
        <v>• The "Type A" area also contains passive elements. The final system performance results from the planning. The specified</v>
      </c>
      <c r="E80" s="318" t="s">
        <v>588</v>
      </c>
      <c r="F80" s="318" t="s">
        <v>542</v>
      </c>
      <c r="H80" s="318" t="s">
        <v>496</v>
      </c>
    </row>
    <row r="81" spans="1:8" x14ac:dyDescent="0.2">
      <c r="A81" s="317" t="str">
        <f t="shared" si="3"/>
        <v xml:space="preserve">  Leistungswerte sind maximal mögliche und geschätzte Werte. Es besteht kein Anspruch auf exakt die aufgeführten Werte.</v>
      </c>
      <c r="B81" s="318" t="s">
        <v>77</v>
      </c>
      <c r="C81" s="318" t="s">
        <v>228</v>
      </c>
      <c r="D81" s="318" t="str">
        <f t="shared" si="2"/>
        <v xml:space="preserve">  Performance values ​​are maximum possible and estimated values. There is no entitlement to the exact values ​​listed.</v>
      </c>
      <c r="E81" s="318" t="s">
        <v>589</v>
      </c>
      <c r="F81" s="318" t="s">
        <v>543</v>
      </c>
      <c r="H81" s="318" t="s">
        <v>497</v>
      </c>
    </row>
    <row r="82" spans="1:8" x14ac:dyDescent="0.2">
      <c r="A82" s="317" t="str">
        <f t="shared" si="3"/>
        <v>• Entsorgung Verpackungsmaterial erfolgt bauseits</v>
      </c>
      <c r="B82" s="318" t="s">
        <v>78</v>
      </c>
      <c r="C82" s="318" t="s">
        <v>229</v>
      </c>
      <c r="D82" s="318" t="str">
        <f t="shared" si="2"/>
        <v>• Disposal of packaging material takes place on site</v>
      </c>
      <c r="E82" s="318" t="s">
        <v>590</v>
      </c>
      <c r="F82" s="318" t="s">
        <v>544</v>
      </c>
      <c r="H82" s="318" t="s">
        <v>498</v>
      </c>
    </row>
    <row r="83" spans="1:8" x14ac:dyDescent="0.2">
      <c r="A83" s="317" t="str">
        <f t="shared" si="3"/>
        <v>• Anschluss des Wechselrichters an den Zähler und Netz muss vom örtlichen Elektriker vorgenommen werden und ist nicht enthalten</v>
      </c>
      <c r="B83" s="318" t="s">
        <v>159</v>
      </c>
      <c r="C83" s="318" t="s">
        <v>230</v>
      </c>
      <c r="D83" s="318" t="str">
        <f t="shared" si="2"/>
        <v>• Connection of the inverter to the meter and grid must be done by the local electrician and is not included</v>
      </c>
      <c r="E83" s="318" t="s">
        <v>591</v>
      </c>
      <c r="F83" s="318" t="s">
        <v>545</v>
      </c>
      <c r="H83" s="318" t="s">
        <v>499</v>
      </c>
    </row>
    <row r="84" spans="1:8" x14ac:dyDescent="0.2">
      <c r="A84" s="317" t="str">
        <f t="shared" si="3"/>
        <v xml:space="preserve">Wenn Angebot mit Montage: </v>
      </c>
      <c r="B84" s="318" t="s">
        <v>79</v>
      </c>
      <c r="C84" s="318" t="s">
        <v>331</v>
      </c>
      <c r="D84" s="318" t="str">
        <f t="shared" si="2"/>
        <v>If offer includes installation:</v>
      </c>
      <c r="E84" s="318" t="s">
        <v>592</v>
      </c>
      <c r="F84" s="318" t="s">
        <v>546</v>
      </c>
      <c r="H84" s="318" t="s">
        <v>500</v>
      </c>
    </row>
    <row r="85" spans="1:8" x14ac:dyDescent="0.2">
      <c r="A85" s="317" t="str">
        <f t="shared" si="3"/>
        <v>• Liefern und Montage der Energiedach-Schindeln auf der freien Fläche</v>
      </c>
      <c r="B85" s="318" t="s">
        <v>80</v>
      </c>
      <c r="C85" s="318" t="s">
        <v>231</v>
      </c>
      <c r="D85" s="318" t="str">
        <f t="shared" si="2"/>
        <v>• Delivery and installation of the energy roof shingles on the open space</v>
      </c>
      <c r="E85" s="318" t="s">
        <v>593</v>
      </c>
      <c r="F85" s="318" t="s">
        <v>547</v>
      </c>
      <c r="H85" s="318" t="s">
        <v>501</v>
      </c>
    </row>
    <row r="86" spans="1:8" x14ac:dyDescent="0.2">
      <c r="A86" s="317" t="str">
        <f t="shared" si="3"/>
        <v xml:space="preserve">• Montage der Wechselrichter an einem geeigneten Ort im oder am entspr. Gebäude </v>
      </c>
      <c r="B86" s="318" t="s">
        <v>81</v>
      </c>
      <c r="C86" s="318" t="s">
        <v>232</v>
      </c>
      <c r="D86" s="318" t="str">
        <f t="shared" si="2"/>
        <v>• Installation of the inverter at a suitable location in or on the relevant building</v>
      </c>
      <c r="E86" s="318" t="s">
        <v>594</v>
      </c>
      <c r="F86" s="318" t="s">
        <v>548</v>
      </c>
      <c r="H86" s="318" t="s">
        <v>502</v>
      </c>
    </row>
    <row r="87" spans="1:8" x14ac:dyDescent="0.2">
      <c r="A87" s="317" t="str">
        <f t="shared" si="3"/>
        <v>• Liefern und montieren der Sicherheitsabschaltung BFA-System</v>
      </c>
      <c r="B87" s="318" t="s">
        <v>82</v>
      </c>
      <c r="C87" s="318" t="s">
        <v>233</v>
      </c>
      <c r="D87" s="318" t="str">
        <f t="shared" si="2"/>
        <v>• Delivery and installation of the BFA system safety shutdown</v>
      </c>
      <c r="E87" s="318" t="s">
        <v>595</v>
      </c>
      <c r="F87" s="318" t="s">
        <v>549</v>
      </c>
      <c r="H87" s="318" t="s">
        <v>503</v>
      </c>
    </row>
    <row r="88" spans="1:8" x14ac:dyDescent="0.2">
      <c r="A88" s="317" t="str">
        <f t="shared" si="3"/>
        <v>• Inkl. komplettem Elektroanschluss bis Wechselrichter</v>
      </c>
      <c r="B88" s="318" t="s">
        <v>83</v>
      </c>
      <c r="C88" s="318" t="s">
        <v>234</v>
      </c>
      <c r="D88" s="318" t="str">
        <f t="shared" si="2"/>
        <v>• Including complete electrical connection to the inverter</v>
      </c>
      <c r="E88" s="318" t="s">
        <v>596</v>
      </c>
      <c r="F88" s="318" t="s">
        <v>550</v>
      </c>
      <c r="H88" s="318" t="s">
        <v>504</v>
      </c>
    </row>
    <row r="89" spans="1:8" x14ac:dyDescent="0.2">
      <c r="A89" s="317" t="str">
        <f t="shared" si="3"/>
        <v>• Die Baustelle ist vor Montagebeginn bauseits enspr. einzurüsten und abzusichern. Ein Kran o. Möbellift ist bauseits bereit zu stellen.</v>
      </c>
      <c r="B89" s="318" t="s">
        <v>84</v>
      </c>
      <c r="C89" s="318" t="s">
        <v>336</v>
      </c>
      <c r="D89" s="318" t="str">
        <f t="shared" si="2"/>
        <v>• The construction site is to be carried out on site before the start of installation. A crane or furniture lift must be provided on site.</v>
      </c>
      <c r="E89" s="318" t="s">
        <v>597</v>
      </c>
      <c r="F89" s="318" t="s">
        <v>551</v>
      </c>
      <c r="H89" s="318" t="s">
        <v>505</v>
      </c>
    </row>
    <row r="90" spans="1:8" x14ac:dyDescent="0.2">
      <c r="A90" s="317" t="str">
        <f t="shared" si="3"/>
        <v xml:space="preserve">• Kabeldurchführungen und Kabelkanäle sind bauseits vor Montagebeginn durchzuführen </v>
      </c>
      <c r="B90" s="318" t="s">
        <v>85</v>
      </c>
      <c r="C90" s="318" t="s">
        <v>332</v>
      </c>
      <c r="D90" s="318" t="str">
        <f t="shared" si="2"/>
        <v>• Cable ducts and cable ducts must be carried out on site before the start of installation</v>
      </c>
      <c r="E90" s="318" t="s">
        <v>598</v>
      </c>
      <c r="F90" s="318" t="s">
        <v>552</v>
      </c>
      <c r="H90" s="318" t="s">
        <v>506</v>
      </c>
    </row>
    <row r="91" spans="1:8" x14ac:dyDescent="0.2">
      <c r="A91" s="317" t="str">
        <f t="shared" si="3"/>
        <v xml:space="preserve">• Randabdeckungen, Gauben-/Fenster-Anpassungen und -abdichtungen werden bauseits erstellt </v>
      </c>
      <c r="B91" s="318" t="s">
        <v>86</v>
      </c>
      <c r="C91" s="318" t="s">
        <v>235</v>
      </c>
      <c r="D91" s="318" t="str">
        <f t="shared" si="2"/>
        <v>• Edge covers, dormer / window adjustments and seals are created on site</v>
      </c>
      <c r="E91" s="318" t="s">
        <v>599</v>
      </c>
      <c r="F91" s="318" t="s">
        <v>553</v>
      </c>
      <c r="H91" s="318" t="s">
        <v>507</v>
      </c>
    </row>
    <row r="92" spans="1:8" x14ac:dyDescent="0.2">
      <c r="A92" s="317" t="str">
        <f t="shared" si="3"/>
        <v>• Stringverkabelung 6mm²</v>
      </c>
      <c r="B92" s="318" t="s">
        <v>87</v>
      </c>
      <c r="C92" s="318" t="s">
        <v>181</v>
      </c>
      <c r="D92" s="318" t="str">
        <f t="shared" si="2"/>
        <v>• String cabling 6mm²</v>
      </c>
      <c r="E92" s="318" t="s">
        <v>600</v>
      </c>
      <c r="F92" s="318" t="s">
        <v>554</v>
      </c>
      <c r="H92" s="318" t="s">
        <v>508</v>
      </c>
    </row>
    <row r="93" spans="1:8" x14ac:dyDescent="0.2">
      <c r="A93" s="317" t="str">
        <f t="shared" si="3"/>
        <v>• inkl. Kabellängen bis 15m bis Wechselrichter, Mehrlängen werden nachberechnet</v>
      </c>
      <c r="B93" s="318" t="s">
        <v>88</v>
      </c>
      <c r="C93" s="318" t="s">
        <v>236</v>
      </c>
      <c r="D93" s="318" t="str">
        <f t="shared" si="2"/>
        <v>• Including cable lengths up to 15m up to the inverter, additional lengths will be recalculated</v>
      </c>
      <c r="E93" s="318" t="s">
        <v>601</v>
      </c>
      <c r="F93" s="318" t="s">
        <v>555</v>
      </c>
      <c r="H93" s="318" t="s">
        <v>509</v>
      </c>
    </row>
    <row r="94" spans="1:8" x14ac:dyDescent="0.2">
      <c r="A94" s="317" t="str">
        <f t="shared" si="3"/>
        <v>• Kabelverlegung erfolgt frei oder in PVC-Kabelkanälen (ca. 15x30mm)</v>
      </c>
      <c r="B94" s="318" t="s">
        <v>89</v>
      </c>
      <c r="C94" s="318" t="s">
        <v>182</v>
      </c>
      <c r="D94" s="318" t="str">
        <f t="shared" si="2"/>
        <v>• Cable laying is free or in PVC cable ducts (approx. 15x30mm)</v>
      </c>
      <c r="E94" s="318" t="s">
        <v>602</v>
      </c>
      <c r="F94" s="318" t="s">
        <v>556</v>
      </c>
      <c r="H94" s="318" t="s">
        <v>510</v>
      </c>
    </row>
    <row r="95" spans="1:8" x14ac:dyDescent="0.2">
      <c r="A95" s="317" t="str">
        <f t="shared" si="3"/>
        <v>• Für Dachdeckerleistungen liegt die Haftung beim Dachdecker.  Bei Reklamationen muss sich der Kunde direkt an ihn wenden.</v>
      </c>
      <c r="B95" s="318" t="s">
        <v>160</v>
      </c>
      <c r="C95" s="318" t="s">
        <v>237</v>
      </c>
      <c r="D95" s="318" t="str">
        <f t="shared" si="2"/>
        <v>• Liability for roofing services lies with the roofer. In the event of a complaint, the customer must contact him directly.</v>
      </c>
      <c r="E95" s="318" t="s">
        <v>603</v>
      </c>
      <c r="F95" s="318" t="s">
        <v>557</v>
      </c>
      <c r="H95" s="318" t="s">
        <v>511</v>
      </c>
    </row>
    <row r="96" spans="1:8" x14ac:dyDescent="0.2">
      <c r="A96" s="317" t="str">
        <f t="shared" si="3"/>
        <v>• Nicht im Auftrag enthalten sind:</v>
      </c>
      <c r="B96" s="318" t="s">
        <v>90</v>
      </c>
      <c r="C96" s="318" t="s">
        <v>183</v>
      </c>
      <c r="D96" s="318" t="str">
        <f t="shared" si="2"/>
        <v>• Not included in the order:</v>
      </c>
      <c r="E96" s="318" t="s">
        <v>604</v>
      </c>
      <c r="F96" s="318" t="s">
        <v>558</v>
      </c>
      <c r="H96" s="318" t="s">
        <v>512</v>
      </c>
    </row>
    <row r="97" spans="1:8" x14ac:dyDescent="0.2">
      <c r="A97" s="317" t="str">
        <f t="shared" si="3"/>
        <v xml:space="preserve">• Einrüstung mit Gerüst, Entwässerung, notwendige Durchbrüche (z.B. Entlüftung usw.), Stemmarbeiten </v>
      </c>
      <c r="B97" s="318" t="s">
        <v>91</v>
      </c>
      <c r="C97" s="318" t="s">
        <v>238</v>
      </c>
      <c r="D97" s="318" t="str">
        <f t="shared" si="2"/>
        <v>• Scaffolding with scaffolding, drainage, necessary openings (e.g. ventilation, etc.), chiselling work</v>
      </c>
      <c r="E97" s="318" t="s">
        <v>605</v>
      </c>
      <c r="F97" s="318" t="s">
        <v>559</v>
      </c>
      <c r="H97" s="318" t="s">
        <v>513</v>
      </c>
    </row>
    <row r="98" spans="1:8" x14ac:dyDescent="0.2">
      <c r="A98" s="317" t="str">
        <f t="shared" si="3"/>
        <v>• Bei Altdach-Abdeckung ist ein entspr. Container und die Entsorgung vom Kunden zu stellen</v>
      </c>
      <c r="B98" s="318" t="s">
        <v>92</v>
      </c>
      <c r="C98" s="318" t="s">
        <v>239</v>
      </c>
      <c r="D98" s="318" t="str">
        <f t="shared" si="2"/>
        <v>• In the case of old roofs, a corresponding container and disposal must be provided by the customer</v>
      </c>
      <c r="E98" s="318" t="s">
        <v>606</v>
      </c>
      <c r="F98" s="318" t="s">
        <v>560</v>
      </c>
      <c r="H98" s="318" t="s">
        <v>514</v>
      </c>
    </row>
    <row r="99" spans="1:8" x14ac:dyDescent="0.2">
      <c r="A99" s="317" t="str">
        <f t="shared" si="3"/>
        <v>• Anschlüsse an Gauben,  Fenster, Schornstein, Gaubenwangen usw. und sonstige Mehrarbeiten werden separat abgerechnet</v>
      </c>
      <c r="B99" s="318" t="s">
        <v>93</v>
      </c>
      <c r="C99" s="318" t="s">
        <v>240</v>
      </c>
      <c r="D99" s="318" t="str">
        <f t="shared" si="2"/>
        <v>• Connections to dormers, windows, chimneys, dormer cheeks etc. and other additional work will be billed separately</v>
      </c>
      <c r="E99" s="318" t="s">
        <v>607</v>
      </c>
      <c r="F99" s="318" t="s">
        <v>561</v>
      </c>
      <c r="H99" s="318" t="s">
        <v>515</v>
      </c>
    </row>
    <row r="100" spans="1:8" x14ac:dyDescent="0.2">
      <c r="A100" s="317" t="str">
        <f t="shared" si="3"/>
        <v>• Der Elektroanschluss an das öffentliche Netz ist durch ein örtliches Fachunternehmen separat durchzuführen</v>
      </c>
      <c r="B100" s="318" t="s">
        <v>94</v>
      </c>
      <c r="C100" s="318" t="s">
        <v>184</v>
      </c>
      <c r="D100" s="318" t="str">
        <f t="shared" si="2"/>
        <v>• The electrical connection to the public network must be carried out separately by a local specialist company</v>
      </c>
      <c r="E100" s="318" t="s">
        <v>608</v>
      </c>
      <c r="F100" s="318" t="s">
        <v>562</v>
      </c>
      <c r="H100" s="318" t="s">
        <v>516</v>
      </c>
    </row>
    <row r="101" spans="1:8" x14ac:dyDescent="0.2">
      <c r="A101" s="317" t="str">
        <f t="shared" si="3"/>
        <v xml:space="preserve">• Dies ist ein Richtangebot. Die endgültig installierte Leistungen und Komponenten ergeben sich aus den örtlichen Gegebenheiten </v>
      </c>
      <c r="B101" s="318" t="s">
        <v>95</v>
      </c>
      <c r="C101" s="318" t="s">
        <v>241</v>
      </c>
      <c r="D101" s="318" t="str">
        <f t="shared" si="2"/>
        <v>• This is an indicative offer. The finally installed services and components result from the local conditions</v>
      </c>
      <c r="E101" s="318" t="s">
        <v>609</v>
      </c>
      <c r="F101" s="318" t="s">
        <v>609</v>
      </c>
      <c r="H101" s="318" t="s">
        <v>656</v>
      </c>
    </row>
    <row r="102" spans="1:8" x14ac:dyDescent="0.2">
      <c r="A102" s="317" t="str">
        <f t="shared" si="3"/>
        <v xml:space="preserve">   bei Planung bzw. nach Abschluss der Installation. Bei Abweichungen kann eine Nachberechnung erfolgen.</v>
      </c>
      <c r="B102" s="318" t="s">
        <v>96</v>
      </c>
      <c r="C102" s="318" t="s">
        <v>242</v>
      </c>
      <c r="D102" s="318" t="str">
        <f t="shared" si="2"/>
        <v xml:space="preserve">   during planning or after completion of the installation. In the event of deviations, a recalculation can be made.</v>
      </c>
      <c r="E102" s="318" t="s">
        <v>610</v>
      </c>
      <c r="F102" s="318" t="s">
        <v>610</v>
      </c>
      <c r="H102" s="318" t="s">
        <v>657</v>
      </c>
    </row>
    <row r="103" spans="1:8" x14ac:dyDescent="0.2">
      <c r="A103" s="317" t="str">
        <f t="shared" si="3"/>
        <v>• Technikereinsatz beinhaltet nur Einweisung der ausführenden Dachdecker bei der Montage, keine Montagearbeiten.</v>
      </c>
      <c r="B103" s="318" t="s">
        <v>97</v>
      </c>
      <c r="C103" s="318" t="s">
        <v>333</v>
      </c>
      <c r="D103" s="318" t="str">
        <f t="shared" si="2"/>
        <v>• The use of technicians only includes instruction of the roofer performing the installation, no installation work.</v>
      </c>
      <c r="E103" s="318" t="s">
        <v>611</v>
      </c>
      <c r="F103" s="318" t="s">
        <v>611</v>
      </c>
      <c r="H103" s="318" t="s">
        <v>658</v>
      </c>
    </row>
    <row r="104" spans="1:8" x14ac:dyDescent="0.2">
      <c r="A104" s="317" t="str">
        <f t="shared" si="3"/>
        <v>Bildrechte:</v>
      </c>
      <c r="B104" s="318" t="s">
        <v>169</v>
      </c>
      <c r="C104" s="318" t="s">
        <v>243</v>
      </c>
      <c r="D104" s="318" t="str">
        <f t="shared" si="2"/>
        <v>Image rights:</v>
      </c>
      <c r="E104" s="318" t="s">
        <v>612</v>
      </c>
      <c r="F104" s="318" t="s">
        <v>612</v>
      </c>
      <c r="H104" s="318" t="s">
        <v>659</v>
      </c>
    </row>
    <row r="105" spans="1:8" x14ac:dyDescent="0.2">
      <c r="A105" s="317" t="str">
        <f t="shared" si="3"/>
        <v>• Von SolteQ oder vom Kunden erstellte Fotos, Videos des BV sind Eigentum von SolteQ und dürfen frei verwendet werden.</v>
      </c>
      <c r="B105" s="318" t="s">
        <v>386</v>
      </c>
      <c r="C105" s="318" t="s">
        <v>244</v>
      </c>
      <c r="D105" s="318" t="str">
        <f t="shared" si="2"/>
        <v>• Photos, videos etc. of the BV created by SolteQ or by the customer are the property and license of SolteQ and may be used freely.</v>
      </c>
      <c r="E105" s="318" t="s">
        <v>613</v>
      </c>
      <c r="F105" s="318" t="s">
        <v>613</v>
      </c>
      <c r="H105" s="318" t="s">
        <v>660</v>
      </c>
    </row>
    <row r="106" spans="1:8" x14ac:dyDescent="0.2">
      <c r="A106" s="317" t="str">
        <f t="shared" si="3"/>
        <v>Referenzvereinbarung</v>
      </c>
      <c r="B106" s="318" t="s">
        <v>170</v>
      </c>
      <c r="C106" s="318" t="s">
        <v>245</v>
      </c>
      <c r="D106" s="318" t="str">
        <f t="shared" si="2"/>
        <v>Reference agreement</v>
      </c>
      <c r="E106" s="318" t="s">
        <v>614</v>
      </c>
      <c r="F106" s="318" t="s">
        <v>614</v>
      </c>
      <c r="H106" s="318" t="s">
        <v>661</v>
      </c>
    </row>
    <row r="107" spans="1:8" x14ac:dyDescent="0.2">
      <c r="A107" s="317" t="str">
        <f t="shared" si="3"/>
        <v>• Die Anlage darf als Referenzanlage genutzt werden. Besuche erfolgen nach Terminvereinbarung.</v>
      </c>
      <c r="B107" s="318" t="s">
        <v>171</v>
      </c>
      <c r="C107" s="318" t="s">
        <v>246</v>
      </c>
      <c r="D107" s="318" t="str">
        <f t="shared" si="2"/>
        <v>• The system may be used as a reference system. Visits are made by appointment.</v>
      </c>
      <c r="E107" s="318" t="s">
        <v>615</v>
      </c>
      <c r="F107" s="318" t="s">
        <v>615</v>
      </c>
      <c r="H107" s="318" t="s">
        <v>662</v>
      </c>
    </row>
    <row r="108" spans="1:8" x14ac:dyDescent="0.2">
      <c r="A108" s="317" t="str">
        <f t="shared" si="3"/>
        <v>Bestellung</v>
      </c>
      <c r="B108" s="318" t="s">
        <v>346</v>
      </c>
      <c r="C108" s="318" t="s">
        <v>347</v>
      </c>
      <c r="D108" s="318" t="str">
        <f t="shared" si="2"/>
        <v>Purchase order</v>
      </c>
      <c r="E108" s="318" t="s">
        <v>616</v>
      </c>
      <c r="F108" s="318" t="s">
        <v>616</v>
      </c>
      <c r="H108" s="318" t="s">
        <v>663</v>
      </c>
    </row>
    <row r="109" spans="1:8" x14ac:dyDescent="0.2">
      <c r="A109" s="317" t="str">
        <f t="shared" si="3"/>
        <v xml:space="preserve">Alle aufgeführten Komponenten sind Bestandteil des SolteQ-Energiedaches und für einen einwandfreien Betrieb </v>
      </c>
      <c r="B109" s="318" t="s">
        <v>98</v>
      </c>
      <c r="C109" s="318" t="s">
        <v>247</v>
      </c>
      <c r="D109" s="318" t="str">
        <f t="shared" si="2"/>
        <v>All listed components are part of the SolteQ energy roof and ensure perfect operation</v>
      </c>
      <c r="E109" s="318" t="s">
        <v>617</v>
      </c>
      <c r="F109" s="318" t="s">
        <v>617</v>
      </c>
      <c r="H109" s="318" t="s">
        <v>664</v>
      </c>
    </row>
    <row r="110" spans="1:8" x14ac:dyDescent="0.2">
      <c r="A110" s="317" t="str">
        <f t="shared" si="3"/>
        <v>erforderlich ! Das Angebot ist ein Richt-Angebot. Bei Abweichungen kann eine Nachberechnung erfolgen.</v>
      </c>
      <c r="B110" s="318" t="s">
        <v>99</v>
      </c>
      <c r="C110" s="318" t="s">
        <v>248</v>
      </c>
      <c r="D110" s="318" t="str">
        <f t="shared" si="2"/>
        <v>required! The offer is an indicative offer. In the event of deviations, a recalculation can be made.</v>
      </c>
      <c r="E110" s="318" t="s">
        <v>618</v>
      </c>
      <c r="F110" s="318" t="s">
        <v>618</v>
      </c>
      <c r="H110" s="318" t="s">
        <v>665</v>
      </c>
    </row>
    <row r="111" spans="1:8" x14ac:dyDescent="0.2">
      <c r="A111" s="317" t="str">
        <f t="shared" si="3"/>
        <v>Auf Wunsch: Das Rundum-Sorglos-Paket</v>
      </c>
      <c r="B111" s="318" t="s">
        <v>100</v>
      </c>
      <c r="C111" s="318" t="s">
        <v>249</v>
      </c>
      <c r="D111" s="318" t="str">
        <f t="shared" si="2"/>
        <v>On request: the all-round carefree package</v>
      </c>
      <c r="E111" s="318" t="s">
        <v>619</v>
      </c>
      <c r="F111" s="318" t="s">
        <v>619</v>
      </c>
      <c r="H111" s="318" t="s">
        <v>666</v>
      </c>
    </row>
    <row r="112" spans="1:8" x14ac:dyDescent="0.2">
      <c r="A112" s="317" t="str">
        <f t="shared" si="3"/>
        <v>Gerne bieten wir Ihnen auch einen "Sorglos-Wartungsvertrag" an, wenn gewünscht fragen Sie bitte an.</v>
      </c>
      <c r="B112" s="318" t="s">
        <v>101</v>
      </c>
      <c r="C112" s="318" t="s">
        <v>250</v>
      </c>
      <c r="D112" s="318" t="str">
        <f t="shared" si="2"/>
        <v>We are happy to offer you a "carefree maintenance contract", if you wish, please ask.</v>
      </c>
      <c r="E112" s="318" t="s">
        <v>620</v>
      </c>
      <c r="F112" s="318" t="s">
        <v>620</v>
      </c>
      <c r="H112" s="318" t="s">
        <v>667</v>
      </c>
    </row>
    <row r="113" spans="1:8" x14ac:dyDescent="0.2">
      <c r="A113" s="317" t="str">
        <f t="shared" si="3"/>
        <v>Garantie SolteQ Energiedach (Verlängerung auf 20 Jahre möglich: +20% des Gesamt-Rechnungsbetrages)</v>
      </c>
      <c r="B113" s="318" t="s">
        <v>102</v>
      </c>
      <c r="C113" s="318" t="s">
        <v>251</v>
      </c>
      <c r="D113" s="318" t="str">
        <f t="shared" si="2"/>
        <v>Guarantee SolteQ energy roof (extension to 20 years possible: + 20% of the total invoice amount)</v>
      </c>
      <c r="E113" s="318" t="s">
        <v>621</v>
      </c>
      <c r="F113" s="318" t="s">
        <v>621</v>
      </c>
      <c r="H113" s="318" t="s">
        <v>668</v>
      </c>
    </row>
    <row r="114" spans="1:8" x14ac:dyDescent="0.2">
      <c r="A114" s="317" t="str">
        <f t="shared" si="3"/>
        <v xml:space="preserve">Die Gewährleistung gilt ausschliesslich für SolteQ-Produkte. Bei Handelsware ist der Hersteller direkt zu kontaktieren, wie z.B Wechselrichter usw.. </v>
      </c>
      <c r="B114" s="318" t="s">
        <v>103</v>
      </c>
      <c r="C114" s="318" t="s">
        <v>252</v>
      </c>
      <c r="D114" s="318" t="str">
        <f t="shared" si="2"/>
        <v>The warranty applies exclusively to SolteQ products. In the case of commercial goods, the manufacturer must be contacted directly, e.g. inverters, etc.</v>
      </c>
      <c r="E114" s="318" t="s">
        <v>622</v>
      </c>
      <c r="F114" s="318" t="s">
        <v>622</v>
      </c>
      <c r="H114" s="318" t="s">
        <v>669</v>
      </c>
    </row>
    <row r="115" spans="1:8" x14ac:dyDescent="0.2">
      <c r="A115" s="317" t="str">
        <f t="shared" si="3"/>
        <v xml:space="preserve">gelten die Garantiebedingungen des jeweiligen Herstellers. Gewährleistungsansprüche auf Ausführung und Dichtigkeit ist an den ausführenden </v>
      </c>
      <c r="B115" s="318" t="s">
        <v>104</v>
      </c>
      <c r="C115" s="318" t="s">
        <v>253</v>
      </c>
      <c r="D115" s="318" t="str">
        <f t="shared" si="2"/>
        <v>the warranty conditions of the respective manufacturer apply. Warranty claims on execution and tightness are to be made by the executing party</v>
      </c>
      <c r="E115" s="318" t="s">
        <v>623</v>
      </c>
      <c r="F115" s="318" t="s">
        <v>623</v>
      </c>
      <c r="H115" s="318" t="s">
        <v>670</v>
      </c>
    </row>
    <row r="116" spans="1:8" x14ac:dyDescent="0.2">
      <c r="A116" s="317" t="str">
        <f t="shared" si="3"/>
        <v xml:space="preserve">Dachdeckerbetrieb als Sub-Unternehmen direkt zu richten. Hinweis: Wir empfehen, das Dach mit einer wasserdichten Folie zu versehen und </v>
      </c>
      <c r="B116" s="318" t="s">
        <v>105</v>
      </c>
      <c r="C116" s="318" t="s">
        <v>254</v>
      </c>
      <c r="D116" s="318" t="str">
        <f t="shared" si="2"/>
        <v>To direct roofing company as a sub-company directly. Note: We recommend covering the roof with a waterproof film and</v>
      </c>
      <c r="E116" s="318" t="s">
        <v>624</v>
      </c>
      <c r="F116" s="318" t="s">
        <v>624</v>
      </c>
      <c r="H116" s="318" t="s">
        <v>671</v>
      </c>
    </row>
    <row r="117" spans="1:8" x14ac:dyDescent="0.2">
      <c r="A117" s="317" t="str">
        <f t="shared" si="3"/>
        <v xml:space="preserve">4-6 Wochen ohne Schindeln im Regen stehen zu lassen, um die 100%ige Dichtigkeit zu gewährleisten. Das SolteQ-Solardach ist bei fachgerechter </v>
      </c>
      <c r="B117" s="318" t="s">
        <v>106</v>
      </c>
      <c r="C117" s="318" t="s">
        <v>255</v>
      </c>
      <c r="D117" s="318" t="str">
        <f t="shared" si="2"/>
        <v>Leave it in the rain for 4-6 weeks without shingles to ensure 100% tightness. The SolteQ solar roof is professional</v>
      </c>
      <c r="E117" s="318" t="s">
        <v>625</v>
      </c>
      <c r="F117" s="318" t="s">
        <v>625</v>
      </c>
      <c r="H117" s="318" t="s">
        <v>672</v>
      </c>
    </row>
    <row r="118" spans="1:8" x14ac:dyDescent="0.2">
      <c r="A118" s="317" t="str">
        <f t="shared" si="3"/>
        <v>Verlegung 100% regensicher. Für die endgültige Wasserdichtigkeit ist der ausführende Dachdecker verantwortlich.</v>
      </c>
      <c r="B118" s="318" t="s">
        <v>161</v>
      </c>
      <c r="C118" s="318" t="s">
        <v>256</v>
      </c>
      <c r="D118" s="318" t="str">
        <f t="shared" si="2"/>
        <v>Installation 100% rainproof. The roofer carrying out the work is responsible for the final watertightness.</v>
      </c>
      <c r="E118" s="318" t="s">
        <v>626</v>
      </c>
      <c r="F118" s="318" t="s">
        <v>626</v>
      </c>
      <c r="H118" s="318" t="s">
        <v>673</v>
      </c>
    </row>
    <row r="119" spans="1:8" x14ac:dyDescent="0.2">
      <c r="A119" s="317" t="str">
        <f t="shared" si="3"/>
        <v>Lieferzeit: ca. 6-8 Wochen ab Auftrags- u. Zahlungseingang und Auftragsklarheit und Bestätigung, je nach Ausführung und BV</v>
      </c>
      <c r="B119" s="318" t="s">
        <v>107</v>
      </c>
      <c r="C119" s="318" t="s">
        <v>257</v>
      </c>
      <c r="D119" s="318" t="str">
        <f t="shared" si="2"/>
        <v>Delivery time: approx. 6-8 weeks from receipt of order and payment and order clarity and confirmation, depending on the design and BV</v>
      </c>
      <c r="E119" s="318" t="s">
        <v>627</v>
      </c>
      <c r="F119" s="318" t="s">
        <v>627</v>
      </c>
      <c r="H119" s="318" t="s">
        <v>674</v>
      </c>
    </row>
    <row r="120" spans="1:8" x14ac:dyDescent="0.2">
      <c r="A120" s="317" t="str">
        <f t="shared" si="3"/>
        <v>Lieferung: ab Werk, zzgl. Fracht und Verpackung, wenn nicht anders angegeben, Liefertermin gilt nach vollständiger Zahlung</v>
      </c>
      <c r="B120" s="318" t="s">
        <v>108</v>
      </c>
      <c r="C120" s="318" t="s">
        <v>258</v>
      </c>
      <c r="D120" s="318" t="str">
        <f t="shared" si="2"/>
        <v>Delivery: ex works, plus freight and packaging, unless otherwise stated, delivery date applies after full payment</v>
      </c>
      <c r="E120" s="318" t="s">
        <v>628</v>
      </c>
      <c r="F120" s="318" t="s">
        <v>628</v>
      </c>
      <c r="H120" s="318" t="s">
        <v>675</v>
      </c>
    </row>
    <row r="121" spans="1:8" x14ac:dyDescent="0.2">
      <c r="A121" s="317" t="str">
        <f t="shared" si="3"/>
        <v>Lieferung erfolgt frei Bordsteinkante. Mit o.g. Bestätigung oder Zahlung akzeptieren Sie unsere allg. Geschäftsbedingungen.</v>
      </c>
      <c r="B121" s="318" t="s">
        <v>109</v>
      </c>
      <c r="C121" s="318" t="s">
        <v>259</v>
      </c>
      <c r="D121" s="318" t="str">
        <f t="shared" si="2"/>
        <v>Delivery is free curbside. With the above confirmation or payment you accept our general terms and conditions.</v>
      </c>
      <c r="E121" s="318" t="s">
        <v>629</v>
      </c>
      <c r="F121" s="318" t="s">
        <v>629</v>
      </c>
      <c r="H121" s="318" t="s">
        <v>676</v>
      </c>
    </row>
    <row r="122" spans="1:8" x14ac:dyDescent="0.2">
      <c r="A122" s="317" t="str">
        <f t="shared" si="3"/>
        <v>Das Angebot ist freibleibend und gilt zzgl. MwSt.; Angebotsgültigkeit: 4 Wochen</v>
      </c>
      <c r="B122" s="318" t="s">
        <v>110</v>
      </c>
      <c r="C122" s="318" t="s">
        <v>260</v>
      </c>
      <c r="D122" s="318" t="str">
        <f t="shared" si="2"/>
        <v>The offer is subject to change and does not include VAT; Offer validity: 4 weeks</v>
      </c>
      <c r="E122" s="318" t="s">
        <v>630</v>
      </c>
      <c r="F122" s="318" t="s">
        <v>630</v>
      </c>
      <c r="H122" s="318" t="s">
        <v>677</v>
      </c>
    </row>
    <row r="123" spans="1:8" x14ac:dyDescent="0.2">
      <c r="A123" s="317" t="str">
        <f t="shared" si="3"/>
        <v>Der Preis gilt für Deutschland, für das Ausland gilt der Preis ohne Montage als reiner Bausatz.</v>
      </c>
      <c r="B123" s="318" t="s">
        <v>49</v>
      </c>
      <c r="C123" s="318" t="s">
        <v>334</v>
      </c>
      <c r="D123" s="318" t="str">
        <f t="shared" si="2"/>
        <v>The price is valid for Germany, for other countries the price is without installation as a pure kit.</v>
      </c>
      <c r="E123" s="318" t="s">
        <v>631</v>
      </c>
      <c r="F123" s="318" t="s">
        <v>631</v>
      </c>
      <c r="H123" s="318" t="s">
        <v>678</v>
      </c>
    </row>
    <row r="124" spans="1:8" x14ac:dyDescent="0.2">
      <c r="A124" s="317" t="str">
        <f t="shared" si="3"/>
        <v>Achtung: Das Risiko geht mit Übergabe an die Spedition auf den Käufer über !</v>
      </c>
      <c r="B124" s="318" t="s">
        <v>111</v>
      </c>
      <c r="C124" s="318" t="s">
        <v>261</v>
      </c>
      <c r="D124" s="318" t="str">
        <f t="shared" si="2"/>
        <v>Attention: The risk is transferred to the buyer with the handover to the shipping company!</v>
      </c>
      <c r="E124" s="318" t="s">
        <v>632</v>
      </c>
      <c r="F124" s="318" t="s">
        <v>632</v>
      </c>
      <c r="H124" s="318" t="s">
        <v>679</v>
      </c>
    </row>
    <row r="125" spans="1:8" x14ac:dyDescent="0.2">
      <c r="A125" s="317">
        <f t="shared" si="3"/>
        <v>0</v>
      </c>
    </row>
    <row r="126" spans="1:8" x14ac:dyDescent="0.2">
      <c r="A126" s="317">
        <f t="shared" si="3"/>
        <v>0</v>
      </c>
    </row>
    <row r="127" spans="1:8" x14ac:dyDescent="0.2">
      <c r="A127" s="317" t="str">
        <f t="shared" si="3"/>
        <v>Die Zuwegung hat für die Anlieferung durch eine Spedition mit 40to-LKW geeignet und frei zu sein, und die Annahme muss gesichert sein.</v>
      </c>
      <c r="B127" s="318" t="s">
        <v>162</v>
      </c>
      <c r="C127" s="318" t="s">
        <v>262</v>
      </c>
      <c r="D127" s="318" t="str">
        <f t="shared" si="2"/>
        <v>The access route must be suitable and free for delivery by a forwarding company with a 40-ton truck, and acceptance must be ensured.</v>
      </c>
      <c r="E127" s="318" t="s">
        <v>633</v>
      </c>
      <c r="F127" s="318" t="s">
        <v>633</v>
      </c>
      <c r="H127" s="318" t="s">
        <v>680</v>
      </c>
    </row>
    <row r="128" spans="1:8" x14ac:dyDescent="0.2">
      <c r="A128" s="317" t="str">
        <f t="shared" si="3"/>
        <v>Ansonsten erfolgt die Abladung an der Bordsteinkante auf Risiko des Bestellers. Für die Abladung hat der Kunde mit der Spedition zu sorgen.</v>
      </c>
      <c r="B128" s="318" t="s">
        <v>163</v>
      </c>
      <c r="C128" s="318" t="s">
        <v>263</v>
      </c>
      <c r="D128" s="318" t="str">
        <f t="shared" si="2"/>
        <v>Otherwise, unloading at the curb is at the risk of the customer. The customer and the forwarding agent have to take care of the unloading.</v>
      </c>
      <c r="E128" s="318" t="s">
        <v>634</v>
      </c>
      <c r="F128" s="318" t="s">
        <v>634</v>
      </c>
      <c r="H128" s="318" t="s">
        <v>681</v>
      </c>
    </row>
    <row r="129" spans="1:8" x14ac:dyDescent="0.2">
      <c r="A129" s="317" t="str">
        <f t="shared" si="3"/>
        <v>Fahrzeugpreise sind ungefähre Preise, die im Auftragsfall genau eingeholt werden müssen. Eine Preisanpassung bleibt uns freigestellt.</v>
      </c>
      <c r="B129" s="318" t="s">
        <v>112</v>
      </c>
      <c r="C129" s="318" t="s">
        <v>264</v>
      </c>
      <c r="D129" s="318" t="str">
        <f t="shared" si="2"/>
        <v>Vehicle prices are approximate prices that must be obtained precisely when an order is placed. We are free to adjust the price.</v>
      </c>
      <c r="E129" s="318" t="s">
        <v>635</v>
      </c>
      <c r="F129" s="318" t="s">
        <v>635</v>
      </c>
      <c r="H129" s="318" t="s">
        <v>682</v>
      </c>
    </row>
    <row r="130" spans="1:8" x14ac:dyDescent="0.2">
      <c r="A130" s="317" t="str">
        <f t="shared" si="3"/>
        <v>Angegebene Liefertermine sind keine Fixtermine u. gelten bei rechtzeitiger Eigenbelieferung und durchgängiger Auftragsplanung. Bestandteil</v>
      </c>
      <c r="B130" s="318" t="s">
        <v>113</v>
      </c>
      <c r="C130" s="318" t="s">
        <v>265</v>
      </c>
      <c r="D130" s="318" t="str">
        <f t="shared" si="2"/>
        <v>Specified delivery dates are not fixed dates and apply to timely self-delivery and consistent order planning. component</v>
      </c>
      <c r="E130" s="318" t="s">
        <v>636</v>
      </c>
      <c r="F130" s="318" t="s">
        <v>636</v>
      </c>
      <c r="H130" s="318" t="s">
        <v>683</v>
      </c>
    </row>
    <row r="131" spans="1:8" x14ac:dyDescent="0.2">
      <c r="A131" s="317" t="str">
        <f t="shared" si="3"/>
        <v>des Angebotes sind unsere Geschäftsbedingungen, die von unserer Homepage jederzeit ladbar sind. Rechtsstand ist Sitz des Unternehmens</v>
      </c>
      <c r="B131" s="318" t="s">
        <v>114</v>
      </c>
      <c r="C131" s="318" t="s">
        <v>266</v>
      </c>
      <c r="D131" s="318" t="str">
        <f t="shared" si="2"/>
        <v>of the offer are our terms and conditions, which can be downloaded from our homepage at any time. The legal status is the seat of the company</v>
      </c>
      <c r="E131" s="318" t="s">
        <v>637</v>
      </c>
      <c r="F131" s="318" t="s">
        <v>637</v>
      </c>
      <c r="H131" s="318" t="s">
        <v>684</v>
      </c>
    </row>
    <row r="132" spans="1:8" x14ac:dyDescent="0.2">
      <c r="A132" s="317" t="str">
        <f t="shared" si="3"/>
        <v xml:space="preserve">in Deutschland. SolteQ liefert ausschliesslich das Material und haftet nur für das Produkt. Bei Reklamationen hinsichtlich der Montage und </v>
      </c>
      <c r="B132" s="318" t="s">
        <v>115</v>
      </c>
      <c r="C132" s="318" t="s">
        <v>335</v>
      </c>
      <c r="D132" s="318" t="str">
        <f t="shared" si="2"/>
        <v>in Germany. SolteQ only supplies the material and is only liable for the product. In the event of complaints regarding the installation and</v>
      </c>
      <c r="E132" s="318" t="s">
        <v>638</v>
      </c>
      <c r="F132" s="318" t="s">
        <v>638</v>
      </c>
      <c r="H132" s="318" t="s">
        <v>685</v>
      </c>
    </row>
    <row r="133" spans="1:8" x14ac:dyDescent="0.2">
      <c r="A133" s="317" t="str">
        <f t="shared" si="3"/>
        <v>Zubehör, hat sich der Kunde direkt an den ausführenden Dachdecker zu wenden.</v>
      </c>
      <c r="B133" s="318" t="s">
        <v>116</v>
      </c>
      <c r="C133" s="318" t="s">
        <v>267</v>
      </c>
      <c r="D133" s="318" t="str">
        <f t="shared" si="2"/>
        <v>Accessories, the customer must contact the roofer performing the work directly.</v>
      </c>
      <c r="E133" s="318" t="s">
        <v>639</v>
      </c>
      <c r="F133" s="318" t="s">
        <v>639</v>
      </c>
      <c r="H133" s="318" t="s">
        <v>686</v>
      </c>
    </row>
    <row r="134" spans="1:8" x14ac:dyDescent="0.2">
      <c r="A134" s="317" t="str">
        <f t="shared" si="3"/>
        <v>Dieses Angebot wird erst mit schriftlicher Auftragsbestätigung durch uns rechtsgültig.</v>
      </c>
      <c r="B134" s="318" t="s">
        <v>164</v>
      </c>
      <c r="C134" s="318" t="s">
        <v>186</v>
      </c>
      <c r="D134" s="318" t="str">
        <f t="shared" si="2"/>
        <v>This offer only becomes legally valid when we have confirmed the order in writing.</v>
      </c>
      <c r="E134" s="318" t="s">
        <v>640</v>
      </c>
      <c r="F134" s="318" t="s">
        <v>640</v>
      </c>
      <c r="H134" s="318" t="s">
        <v>687</v>
      </c>
    </row>
    <row r="135" spans="1:8" x14ac:dyDescent="0.2">
      <c r="A135" s="317" t="str">
        <f t="shared" si="3"/>
        <v>Es gelten ausschliesslich die Inhalte der Auftragsbestätigung, nicht dieses Angebotes. Bitte prüfen Sie dieses genau.</v>
      </c>
      <c r="B135" s="318" t="s">
        <v>165</v>
      </c>
      <c r="C135" s="318" t="s">
        <v>187</v>
      </c>
      <c r="D135" s="318" t="str">
        <f t="shared" si="2"/>
        <v>Only the contents of the order confirmation apply, not this offer. Please check this carefully.</v>
      </c>
      <c r="E135" s="318" t="s">
        <v>641</v>
      </c>
      <c r="F135" s="318" t="s">
        <v>641</v>
      </c>
      <c r="H135" s="318" t="s">
        <v>688</v>
      </c>
    </row>
    <row r="136" spans="1:8" x14ac:dyDescent="0.2">
      <c r="A136" s="317" t="str">
        <f t="shared" si="3"/>
        <v>Datum:</v>
      </c>
      <c r="B136" s="318" t="s">
        <v>29</v>
      </c>
      <c r="C136" s="318" t="s">
        <v>302</v>
      </c>
      <c r="D136" s="318" t="str">
        <f t="shared" si="2"/>
        <v>Date:</v>
      </c>
      <c r="E136" s="318" t="s">
        <v>302</v>
      </c>
      <c r="F136" s="318" t="s">
        <v>302</v>
      </c>
      <c r="H136" s="318" t="s">
        <v>689</v>
      </c>
    </row>
    <row r="137" spans="1:8" x14ac:dyDescent="0.2">
      <c r="A137" s="317" t="str">
        <f t="shared" si="3"/>
        <v>Auftragnehmer:</v>
      </c>
      <c r="B137" s="318" t="s">
        <v>271</v>
      </c>
      <c r="C137" s="318" t="s">
        <v>179</v>
      </c>
      <c r="D137" s="318" t="str">
        <f t="shared" si="2"/>
        <v>Contractor:</v>
      </c>
      <c r="E137" s="318" t="s">
        <v>642</v>
      </c>
      <c r="F137" s="318" t="s">
        <v>642</v>
      </c>
      <c r="H137" s="318" t="s">
        <v>690</v>
      </c>
    </row>
    <row r="138" spans="1:8" x14ac:dyDescent="0.2">
      <c r="A138" s="317" t="str">
        <f t="shared" si="3"/>
        <v>Kunde:</v>
      </c>
      <c r="B138" s="318" t="s">
        <v>37</v>
      </c>
      <c r="C138" s="318" t="s">
        <v>270</v>
      </c>
      <c r="D138" s="318" t="str">
        <f t="shared" si="2"/>
        <v>Client:</v>
      </c>
      <c r="E138" s="318" t="s">
        <v>270</v>
      </c>
      <c r="F138" s="318" t="s">
        <v>270</v>
      </c>
      <c r="H138" s="318" t="s">
        <v>691</v>
      </c>
    </row>
    <row r="139" spans="1:8" x14ac:dyDescent="0.2">
      <c r="A139" s="317" t="str">
        <f t="shared" si="3"/>
        <v>Name:</v>
      </c>
      <c r="B139" s="318" t="s">
        <v>39</v>
      </c>
      <c r="C139" s="318" t="s">
        <v>268</v>
      </c>
      <c r="D139" s="318" t="str">
        <f t="shared" ref="D139:D202" si="4">C139</f>
        <v>Surname:</v>
      </c>
      <c r="E139" s="318" t="s">
        <v>643</v>
      </c>
      <c r="F139" s="318" t="s">
        <v>643</v>
      </c>
      <c r="H139" s="318" t="s">
        <v>692</v>
      </c>
    </row>
    <row r="140" spans="1:8" x14ac:dyDescent="0.2">
      <c r="A140" s="317" t="str">
        <f t="shared" ref="A140:A204" si="5">INDEX(B140:H140,1,Sprachwahl)</f>
        <v>Vorname:</v>
      </c>
      <c r="B140" s="318" t="s">
        <v>40</v>
      </c>
      <c r="C140" s="318" t="s">
        <v>269</v>
      </c>
      <c r="D140" s="318" t="str">
        <f t="shared" si="4"/>
        <v>First name:</v>
      </c>
      <c r="E140" s="318" t="s">
        <v>644</v>
      </c>
      <c r="F140" s="318" t="s">
        <v>644</v>
      </c>
      <c r="H140" s="318" t="s">
        <v>693</v>
      </c>
    </row>
    <row r="141" spans="1:8" x14ac:dyDescent="0.2">
      <c r="A141" s="317" t="str">
        <f t="shared" si="5"/>
        <v>Straße:</v>
      </c>
      <c r="B141" s="318" t="s">
        <v>143</v>
      </c>
      <c r="C141" s="318" t="s">
        <v>272</v>
      </c>
      <c r="D141" s="318" t="str">
        <f t="shared" si="4"/>
        <v>Street:</v>
      </c>
      <c r="E141" s="318" t="s">
        <v>645</v>
      </c>
      <c r="F141" s="318" t="s">
        <v>645</v>
      </c>
      <c r="H141" s="318" t="s">
        <v>694</v>
      </c>
    </row>
    <row r="142" spans="1:8" x14ac:dyDescent="0.2">
      <c r="A142" s="317" t="str">
        <f t="shared" si="5"/>
        <v>Land / PLZ</v>
      </c>
      <c r="B142" s="318" t="s">
        <v>41</v>
      </c>
      <c r="C142" s="318" t="s">
        <v>274</v>
      </c>
      <c r="D142" s="318" t="str">
        <f t="shared" si="4"/>
        <v>Postcode:</v>
      </c>
      <c r="E142" s="318" t="s">
        <v>646</v>
      </c>
      <c r="F142" s="318" t="s">
        <v>646</v>
      </c>
      <c r="H142" s="318" t="s">
        <v>695</v>
      </c>
    </row>
    <row r="143" spans="1:8" x14ac:dyDescent="0.2">
      <c r="A143" s="317" t="str">
        <f t="shared" si="5"/>
        <v>Tel:</v>
      </c>
      <c r="B143" s="318" t="s">
        <v>145</v>
      </c>
      <c r="C143" s="318" t="s">
        <v>275</v>
      </c>
      <c r="D143" s="318" t="str">
        <f t="shared" si="4"/>
        <v>Phone:</v>
      </c>
      <c r="E143" s="318" t="s">
        <v>647</v>
      </c>
      <c r="F143" s="318" t="s">
        <v>647</v>
      </c>
      <c r="H143" s="318" t="s">
        <v>696</v>
      </c>
    </row>
    <row r="144" spans="1:8" x14ac:dyDescent="0.2">
      <c r="A144" s="317" t="str">
        <f t="shared" si="5"/>
        <v>email:</v>
      </c>
      <c r="B144" s="318" t="s">
        <v>146</v>
      </c>
      <c r="C144" s="318" t="s">
        <v>177</v>
      </c>
      <c r="D144" s="318" t="str">
        <f t="shared" si="4"/>
        <v>e-mail:</v>
      </c>
      <c r="E144" s="318" t="s">
        <v>177</v>
      </c>
      <c r="F144" s="318" t="s">
        <v>177</v>
      </c>
      <c r="H144" s="318" t="s">
        <v>697</v>
      </c>
    </row>
    <row r="145" spans="1:8" x14ac:dyDescent="0.2">
      <c r="A145" s="317" t="str">
        <f t="shared" si="5"/>
        <v>Ort:</v>
      </c>
      <c r="B145" s="318" t="s">
        <v>144</v>
      </c>
      <c r="C145" s="318" t="s">
        <v>273</v>
      </c>
      <c r="D145" s="318" t="str">
        <f t="shared" si="4"/>
        <v>City:</v>
      </c>
      <c r="E145" s="318" t="s">
        <v>648</v>
      </c>
      <c r="F145" s="318" t="s">
        <v>648</v>
      </c>
      <c r="H145" s="318" t="s">
        <v>698</v>
      </c>
    </row>
    <row r="146" spans="1:8" x14ac:dyDescent="0.2">
      <c r="A146" s="317" t="str">
        <f t="shared" si="5"/>
        <v>Mobil:</v>
      </c>
      <c r="B146" s="318" t="s">
        <v>43</v>
      </c>
      <c r="C146" s="318" t="s">
        <v>279</v>
      </c>
      <c r="D146" s="318" t="str">
        <f t="shared" si="4"/>
        <v>Mobile:</v>
      </c>
      <c r="E146" s="318" t="s">
        <v>279</v>
      </c>
      <c r="F146" s="318" t="s">
        <v>279</v>
      </c>
      <c r="H146" s="318" t="s">
        <v>699</v>
      </c>
    </row>
    <row r="147" spans="1:8" x14ac:dyDescent="0.2">
      <c r="A147" s="317" t="str">
        <f t="shared" si="5"/>
        <v>Gesamtpreis</v>
      </c>
      <c r="B147" s="318" t="s">
        <v>154</v>
      </c>
      <c r="C147" s="318" t="s">
        <v>303</v>
      </c>
      <c r="D147" s="318" t="str">
        <f t="shared" si="4"/>
        <v>total price</v>
      </c>
      <c r="E147" s="318" t="s">
        <v>649</v>
      </c>
      <c r="F147" s="318" t="s">
        <v>649</v>
      </c>
      <c r="H147" s="318" t="s">
        <v>700</v>
      </c>
    </row>
    <row r="148" spans="1:8" x14ac:dyDescent="0.2">
      <c r="A148" s="317" t="str">
        <f t="shared" si="5"/>
        <v xml:space="preserve">Dadurch sparen wir kostenintensive Fahrerei von Verkäufern und Provisionen. Diesen Vorteil können wir an Sie mit </v>
      </c>
      <c r="B148" s="318" t="s">
        <v>288</v>
      </c>
      <c r="C148" s="318" t="s">
        <v>292</v>
      </c>
      <c r="D148" s="318" t="str">
        <f t="shared" si="4"/>
        <v>This saves us costly driving from sellers and commissions. We can share this advantage with you</v>
      </c>
      <c r="E148" s="318" t="s">
        <v>650</v>
      </c>
      <c r="F148" s="318" t="s">
        <v>650</v>
      </c>
      <c r="H148" s="318" t="s">
        <v>701</v>
      </c>
    </row>
    <row r="149" spans="1:8" x14ac:dyDescent="0.2">
      <c r="A149" s="317" t="str">
        <f t="shared" si="5"/>
        <v>diesem Aktionsangebot weiterleiten.</v>
      </c>
      <c r="B149" s="318" t="s">
        <v>289</v>
      </c>
      <c r="C149" s="318" t="s">
        <v>293</v>
      </c>
      <c r="D149" s="318" t="str">
        <f t="shared" si="4"/>
        <v>forward this special offer.</v>
      </c>
      <c r="E149" s="318" t="s">
        <v>651</v>
      </c>
      <c r="F149" s="318" t="s">
        <v>651</v>
      </c>
      <c r="H149" s="318" t="s">
        <v>702</v>
      </c>
    </row>
    <row r="150" spans="1:8" x14ac:dyDescent="0.2">
      <c r="A150" s="317" t="str">
        <f t="shared" si="5"/>
        <v>Passive Fläche Braas-Tegalit:</v>
      </c>
      <c r="B150" s="318" t="s">
        <v>12</v>
      </c>
      <c r="C150" s="318" t="s">
        <v>294</v>
      </c>
      <c r="D150" s="318" t="str">
        <f t="shared" si="4"/>
        <v>Passive area with concrete or clay tiles:</v>
      </c>
      <c r="E150" s="318" t="s">
        <v>652</v>
      </c>
      <c r="F150" s="318" t="s">
        <v>652</v>
      </c>
      <c r="H150" s="318" t="s">
        <v>703</v>
      </c>
    </row>
    <row r="151" spans="1:8" x14ac:dyDescent="0.2">
      <c r="A151" s="317" t="str">
        <f t="shared" si="5"/>
        <v>Passive Fläche Quad40/54-Typ P:</v>
      </c>
      <c r="B151" s="318" t="s">
        <v>816</v>
      </c>
      <c r="C151" s="318" t="s">
        <v>817</v>
      </c>
      <c r="D151" s="318" t="str">
        <f t="shared" si="4"/>
        <v>Passive area Quad40/54-Type-P:</v>
      </c>
      <c r="E151" s="318" t="s">
        <v>818</v>
      </c>
      <c r="F151" s="318" t="s">
        <v>818</v>
      </c>
      <c r="H151" s="318" t="s">
        <v>819</v>
      </c>
    </row>
    <row r="152" spans="1:8" x14ac:dyDescent="0.2">
      <c r="A152" s="317" t="str">
        <f t="shared" si="5"/>
        <v>Bitte Variante wählen</v>
      </c>
      <c r="B152" s="318" t="s">
        <v>295</v>
      </c>
      <c r="C152" s="318" t="s">
        <v>296</v>
      </c>
      <c r="D152" s="318" t="str">
        <f t="shared" si="4"/>
        <v>Please select variant</v>
      </c>
      <c r="E152" s="318" t="s">
        <v>653</v>
      </c>
      <c r="F152" s="318" t="s">
        <v>653</v>
      </c>
      <c r="H152" s="318" t="s">
        <v>704</v>
      </c>
    </row>
    <row r="153" spans="1:8" x14ac:dyDescent="0.2">
      <c r="A153" s="317" t="str">
        <f t="shared" si="5"/>
        <v>NUR 1x wählen!</v>
      </c>
      <c r="B153" s="318" t="s">
        <v>297</v>
      </c>
      <c r="C153" s="318" t="s">
        <v>298</v>
      </c>
      <c r="D153" s="318" t="str">
        <f t="shared" si="4"/>
        <v>ONLY choose 1x!</v>
      </c>
      <c r="E153" s="318" t="s">
        <v>654</v>
      </c>
      <c r="F153" s="318" t="s">
        <v>654</v>
      </c>
      <c r="H153" s="318" t="s">
        <v>705</v>
      </c>
    </row>
    <row r="154" spans="1:8" x14ac:dyDescent="0.2">
      <c r="A154" s="317" t="str">
        <f t="shared" si="5"/>
        <v>Hiermit bestelle ich mein neues SolteQ-Solardach, lt. Kalkulation auf Seite 1</v>
      </c>
      <c r="B154" s="318" t="s">
        <v>149</v>
      </c>
      <c r="C154" s="318" t="s">
        <v>299</v>
      </c>
      <c r="D154" s="318" t="str">
        <f t="shared" si="4"/>
        <v>I hereby order my new SolteQ solar roof, according to the calculation on page 1</v>
      </c>
      <c r="E154" s="318" t="s">
        <v>655</v>
      </c>
      <c r="F154" s="318" t="s">
        <v>655</v>
      </c>
      <c r="H154" s="318" t="s">
        <v>706</v>
      </c>
    </row>
    <row r="155" spans="1:8" x14ac:dyDescent="0.2">
      <c r="A155" s="317">
        <f t="shared" si="5"/>
        <v>0</v>
      </c>
      <c r="D155" s="318">
        <f t="shared" si="4"/>
        <v>0</v>
      </c>
    </row>
    <row r="156" spans="1:8" x14ac:dyDescent="0.2">
      <c r="A156" s="317" t="str">
        <f t="shared" si="5"/>
        <v>Der endgültige Leistungswert kann je nach örtlichen Gegebenheiten variieren !</v>
      </c>
      <c r="B156" s="318" t="s">
        <v>168</v>
      </c>
      <c r="C156" s="318" t="s">
        <v>304</v>
      </c>
      <c r="D156" s="318" t="str">
        <f t="shared" si="4"/>
        <v>The final performance value can vary depending on the local conditions!</v>
      </c>
      <c r="E156" s="318" t="s">
        <v>771</v>
      </c>
      <c r="F156" s="318" t="s">
        <v>739</v>
      </c>
      <c r="H156" s="318" t="s">
        <v>707</v>
      </c>
    </row>
    <row r="157" spans="1:8" x14ac:dyDescent="0.2">
      <c r="A157" s="317" t="str">
        <f t="shared" si="5"/>
        <v xml:space="preserve">Die Ausführung erfolgt durch einen unserer Dachdecker-Partner-Fachbetrieb in Ihrer Nähe. Gerne können wir auch Ihren Dachdecker  </v>
      </c>
      <c r="B157" s="318" t="s">
        <v>380</v>
      </c>
      <c r="C157" s="318" t="s">
        <v>305</v>
      </c>
      <c r="D157" s="318" t="str">
        <f t="shared" si="4"/>
        <v>The execution is carried out by one of our roofing partner specialist companies in your area. We are also happy to have your roofer yours</v>
      </c>
      <c r="E157" s="318" t="s">
        <v>772</v>
      </c>
      <c r="F157" s="318" t="s">
        <v>740</v>
      </c>
      <c r="H157" s="318" t="s">
        <v>708</v>
      </c>
    </row>
    <row r="158" spans="1:8" x14ac:dyDescent="0.2">
      <c r="A158" s="317" t="str">
        <f t="shared" si="5"/>
        <v>Ihres Vertrauens einbinden, der dann die Ausführung übernehmen, bzw. in seinen vorhandenen Auftrag einbinden kann.</v>
      </c>
      <c r="B158" s="318" t="s">
        <v>381</v>
      </c>
      <c r="C158" s="318" t="s">
        <v>306</v>
      </c>
      <c r="D158" s="318" t="str">
        <f t="shared" si="4"/>
        <v>Integrate trust, who can then take over the execution or integrate it into his existing order.</v>
      </c>
      <c r="E158" s="318" t="s">
        <v>773</v>
      </c>
      <c r="F158" s="318" t="s">
        <v>741</v>
      </c>
      <c r="H158" s="318" t="s">
        <v>709</v>
      </c>
    </row>
    <row r="159" spans="1:8" x14ac:dyDescent="0.2">
      <c r="A159" s="317" t="str">
        <f t="shared" si="5"/>
        <v>Dieser kann Ihnen auch weitere Gewerke, wie z.B. Komplett-Dachsanierung, neue Fenster uvm. anbieten.</v>
      </c>
      <c r="B159" s="318" t="s">
        <v>153</v>
      </c>
      <c r="C159" s="318" t="s">
        <v>307</v>
      </c>
      <c r="D159" s="318" t="str">
        <f t="shared" si="4"/>
        <v>He can also provide you with other trades, such as complete roof renovation, new windows and much more. to offer.</v>
      </c>
      <c r="E159" s="318" t="s">
        <v>774</v>
      </c>
      <c r="F159" s="318" t="s">
        <v>742</v>
      </c>
      <c r="H159" s="318" t="s">
        <v>710</v>
      </c>
    </row>
    <row r="160" spans="1:8" x14ac:dyDescent="0.2">
      <c r="A160" s="317" t="str">
        <f t="shared" si="5"/>
        <v>WICHTIG: Berücksichtigen Sie bitte die für Solar geeignete Fläche, wenn Sie die gewünschte Leistung angeben !</v>
      </c>
      <c r="B160" s="318" t="s">
        <v>285</v>
      </c>
      <c r="C160" s="318" t="s">
        <v>308</v>
      </c>
      <c r="D160" s="318" t="str">
        <f t="shared" si="4"/>
        <v>IMPORTANT: Please consider the area suitable for solar when specifying the required output!</v>
      </c>
      <c r="E160" s="318" t="s">
        <v>775</v>
      </c>
      <c r="F160" s="318" t="s">
        <v>743</v>
      </c>
      <c r="H160" s="318" t="s">
        <v>711</v>
      </c>
    </row>
    <row r="161" spans="1:8" x14ac:dyDescent="0.2">
      <c r="A161" s="317" t="str">
        <f t="shared" si="5"/>
        <v xml:space="preserve">Berücksichtigen Sie auch,dass auch die aktive Fläche passive Elemente für die Randbereiche enthält. Ansonsten kann die gewünschte </v>
      </c>
      <c r="B161" s="318" t="s">
        <v>284</v>
      </c>
      <c r="C161" s="318" t="s">
        <v>309</v>
      </c>
      <c r="D161" s="318" t="str">
        <f t="shared" si="4"/>
        <v>Also take into account that the active surface also contains passive elements for the edge areas. Otherwise the desired</v>
      </c>
      <c r="E161" s="318" t="s">
        <v>776</v>
      </c>
      <c r="F161" s="318" t="s">
        <v>744</v>
      </c>
      <c r="H161" s="318" t="s">
        <v>712</v>
      </c>
    </row>
    <row r="162" spans="1:8" x14ac:dyDescent="0.2">
      <c r="A162" s="317" t="str">
        <f t="shared" si="5"/>
        <v>Leistung nicht erreicht werden. Stromspeicherpreise und Leistung können variieren.</v>
      </c>
      <c r="B162" s="318" t="s">
        <v>835</v>
      </c>
      <c r="C162" s="318" t="s">
        <v>839</v>
      </c>
      <c r="D162" s="318" t="str">
        <f t="shared" si="4"/>
        <v>Performance cannot be achieved. Electricity storage prices and performance may vary.</v>
      </c>
      <c r="E162" s="318" t="s">
        <v>838</v>
      </c>
      <c r="F162" s="318" t="s">
        <v>837</v>
      </c>
      <c r="H162" s="318" t="s">
        <v>836</v>
      </c>
    </row>
    <row r="163" spans="1:8" x14ac:dyDescent="0.2">
      <c r="A163" s="317" t="str">
        <f t="shared" si="5"/>
        <v>Gewünschte Leistung nicht möglich</v>
      </c>
      <c r="B163" s="318" t="s">
        <v>359</v>
      </c>
      <c r="C163" s="318" t="s">
        <v>360</v>
      </c>
      <c r="D163" s="318" t="str">
        <f t="shared" si="4"/>
        <v>Desired performance not possible</v>
      </c>
      <c r="E163" s="318" t="s">
        <v>777</v>
      </c>
      <c r="F163" s="318" t="s">
        <v>745</v>
      </c>
      <c r="H163" s="318" t="s">
        <v>713</v>
      </c>
    </row>
    <row r="164" spans="1:8" x14ac:dyDescent="0.2">
      <c r="A164" s="317" t="str">
        <f t="shared" si="5"/>
        <v xml:space="preserve">Lieferung: </v>
      </c>
      <c r="B164" s="318" t="s">
        <v>45</v>
      </c>
      <c r="C164" s="318" t="s">
        <v>310</v>
      </c>
      <c r="D164" s="318" t="str">
        <f t="shared" si="4"/>
        <v>Delivery:</v>
      </c>
      <c r="E164" s="318" t="s">
        <v>778</v>
      </c>
      <c r="F164" s="318" t="s">
        <v>746</v>
      </c>
      <c r="H164" s="318" t="s">
        <v>714</v>
      </c>
    </row>
    <row r="165" spans="1:8" x14ac:dyDescent="0.2">
      <c r="A165" s="317" t="str">
        <f t="shared" si="5"/>
        <v>Zahlung:</v>
      </c>
      <c r="B165" s="318" t="s">
        <v>47</v>
      </c>
      <c r="C165" s="318" t="s">
        <v>311</v>
      </c>
      <c r="D165" s="318" t="str">
        <f t="shared" si="4"/>
        <v>Payment:</v>
      </c>
      <c r="E165" s="318" t="s">
        <v>779</v>
      </c>
      <c r="F165" s="318" t="s">
        <v>747</v>
      </c>
      <c r="H165" s="318" t="s">
        <v>715</v>
      </c>
    </row>
    <row r="166" spans="1:8" x14ac:dyDescent="0.2">
      <c r="A166" s="317" t="str">
        <f t="shared" si="5"/>
        <v xml:space="preserve">Das Dach wird extra für Sie, maßgeschneidert für Ihr Haus, hergestellt. </v>
      </c>
      <c r="B166" s="318" t="s">
        <v>846</v>
      </c>
      <c r="C166" s="318" t="s">
        <v>848</v>
      </c>
      <c r="D166" s="318" t="str">
        <f t="shared" si="4"/>
        <v>The roof is made especially for you, customer-made for your house.</v>
      </c>
      <c r="E166" s="318" t="s">
        <v>850</v>
      </c>
      <c r="F166" s="318" t="s">
        <v>852</v>
      </c>
      <c r="H166" s="318" t="s">
        <v>854</v>
      </c>
    </row>
    <row r="167" spans="1:8" x14ac:dyDescent="0.2">
      <c r="A167" s="317" t="str">
        <f t="shared" si="5"/>
        <v>Die Ausführung erfolgt durch einen unserer zertifizierten Dachdecker-Fachpartner-Betriebe in Ihrer Nähe.</v>
      </c>
      <c r="B167" s="318" t="s">
        <v>847</v>
      </c>
      <c r="C167" s="318" t="s">
        <v>849</v>
      </c>
      <c r="D167" s="318" t="str">
        <f t="shared" si="4"/>
        <v xml:space="preserve"> The installation is carried out by one of our certified roofers Specialist partner companies in your area.</v>
      </c>
      <c r="E167" s="318" t="s">
        <v>851</v>
      </c>
      <c r="F167" s="318" t="s">
        <v>853</v>
      </c>
      <c r="H167" s="318" t="s">
        <v>855</v>
      </c>
    </row>
    <row r="168" spans="1:8" x14ac:dyDescent="0.2">
      <c r="A168" s="317" t="str">
        <f t="shared" si="5"/>
        <v xml:space="preserve">Leistungswerte sind Richtwerte. Endgültige Anlagenleistung ergibt sich nach Abschluss der Montage. Die angegebene Leistung ist ein </v>
      </c>
      <c r="B168" s="318" t="s">
        <v>382</v>
      </c>
      <c r="C168" s="318" t="s">
        <v>337</v>
      </c>
      <c r="D168" s="318" t="str">
        <f t="shared" si="4"/>
        <v xml:space="preserve">Performance values ​​are guidelines. The final system performance results after the installation has been completed. The specified  </v>
      </c>
      <c r="E168" s="318" t="s">
        <v>780</v>
      </c>
      <c r="F168" s="318" t="s">
        <v>748</v>
      </c>
      <c r="H168" s="318" t="s">
        <v>716</v>
      </c>
    </row>
    <row r="169" spans="1:8" x14ac:dyDescent="0.2">
      <c r="A169" s="317" t="str">
        <f t="shared" si="5"/>
        <v>Leistungswert unter Berücksichtigung der verbesserten Schwachlich-Effektivität und ist ca. 20% höher, als der reine Zellenwert.</v>
      </c>
      <c r="B169" s="318" t="s">
        <v>383</v>
      </c>
      <c r="C169" s="318" t="s">
        <v>338</v>
      </c>
      <c r="D169" s="318" t="str">
        <f t="shared" si="4"/>
        <v xml:space="preserve">performance is a performance value taking into account the improved weakness effectiveness and is approx. 20% higher than the </v>
      </c>
      <c r="E169" s="318" t="s">
        <v>781</v>
      </c>
      <c r="F169" s="318" t="s">
        <v>749</v>
      </c>
      <c r="H169" s="318" t="s">
        <v>717</v>
      </c>
    </row>
    <row r="170" spans="1:8" x14ac:dyDescent="0.2">
      <c r="A170" s="317" t="str">
        <f t="shared" si="5"/>
        <v>Die genauen Versandkosten können erst nach Auftragseingang ermittelt werden.</v>
      </c>
      <c r="B170" s="318" t="s">
        <v>856</v>
      </c>
      <c r="C170" s="318" t="s">
        <v>857</v>
      </c>
      <c r="D170" s="318" t="str">
        <f t="shared" si="4"/>
        <v>The exact shipping costs can only be determined after receipt of the order.</v>
      </c>
      <c r="E170" s="318" t="s">
        <v>858</v>
      </c>
      <c r="F170" s="318" t="s">
        <v>859</v>
      </c>
      <c r="H170" s="318" t="s">
        <v>860</v>
      </c>
    </row>
    <row r="171" spans="1:8" x14ac:dyDescent="0.2">
      <c r="A171" s="317">
        <f t="shared" si="5"/>
        <v>0</v>
      </c>
      <c r="D171" s="318">
        <f t="shared" si="4"/>
        <v>0</v>
      </c>
    </row>
    <row r="172" spans="1:8" x14ac:dyDescent="0.2">
      <c r="A172" s="317">
        <f t="shared" si="5"/>
        <v>0</v>
      </c>
      <c r="C172" s="318" t="s">
        <v>324</v>
      </c>
      <c r="D172" s="318" t="str">
        <f t="shared" si="4"/>
        <v>You are buying from the german company SolteQ Solar GmbH.</v>
      </c>
      <c r="E172" s="318" t="s">
        <v>782</v>
      </c>
      <c r="F172" s="318" t="s">
        <v>750</v>
      </c>
      <c r="H172" s="318" t="s">
        <v>718</v>
      </c>
    </row>
    <row r="173" spans="1:8" x14ac:dyDescent="0.2">
      <c r="A173" s="317" t="str">
        <f t="shared" si="5"/>
        <v>Name, Vorname - BLOCKBUCHSTABEN</v>
      </c>
      <c r="B173" s="2" t="s">
        <v>30</v>
      </c>
      <c r="C173" s="318" t="s">
        <v>312</v>
      </c>
      <c r="D173" s="318" t="str">
        <f t="shared" si="4"/>
        <v>Surname, first name - BLOCK LETTERS</v>
      </c>
      <c r="E173" s="318" t="s">
        <v>783</v>
      </c>
      <c r="F173" s="318" t="s">
        <v>751</v>
      </c>
      <c r="H173" s="318" t="s">
        <v>719</v>
      </c>
    </row>
    <row r="174" spans="1:8" x14ac:dyDescent="0.2">
      <c r="A174" s="317" t="str">
        <f t="shared" si="5"/>
        <v>Unterschrift</v>
      </c>
      <c r="B174" s="2" t="s">
        <v>31</v>
      </c>
      <c r="C174" s="318" t="s">
        <v>313</v>
      </c>
      <c r="D174" s="318" t="str">
        <f t="shared" si="4"/>
        <v>Sign</v>
      </c>
      <c r="E174" s="318" t="s">
        <v>784</v>
      </c>
      <c r="F174" s="318" t="s">
        <v>752</v>
      </c>
      <c r="H174" s="318" t="s">
        <v>720</v>
      </c>
    </row>
    <row r="175" spans="1:8" x14ac:dyDescent="0.2">
      <c r="A175" s="317" t="str">
        <f t="shared" si="5"/>
        <v xml:space="preserve">Ich habe die allgemeinen Geschäftsbedingungen der SolteQ Solar GmbH gelesen, verstanden und akzeptiert. </v>
      </c>
      <c r="B175" s="318" t="s">
        <v>32</v>
      </c>
      <c r="C175" s="318" t="s">
        <v>314</v>
      </c>
      <c r="D175" s="318" t="str">
        <f t="shared" si="4"/>
        <v>I have read, understood and accepted the general terms and conditions of SolteQ Solar GmbH.</v>
      </c>
      <c r="E175" s="318" t="s">
        <v>785</v>
      </c>
      <c r="F175" s="318" t="s">
        <v>753</v>
      </c>
      <c r="H175" s="318" t="s">
        <v>721</v>
      </c>
    </row>
    <row r="176" spans="1:8" x14ac:dyDescent="0.2">
      <c r="A176" s="317" t="str">
        <f t="shared" si="5"/>
        <v>Mir ist bekannt, dass die allgemeinen Geschäftsbedingungen der SolteQSolar GmbH auch auf der Homepage</v>
      </c>
      <c r="B176" s="318" t="s">
        <v>33</v>
      </c>
      <c r="C176" s="318" t="s">
        <v>315</v>
      </c>
      <c r="D176" s="318" t="str">
        <f t="shared" si="4"/>
        <v>I am aware that the general terms and conditions of SolteQSolar GmbH are also on the homepage</v>
      </c>
      <c r="E176" s="318" t="s">
        <v>786</v>
      </c>
      <c r="F176" s="318" t="s">
        <v>754</v>
      </c>
      <c r="H176" s="318" t="s">
        <v>722</v>
      </c>
    </row>
    <row r="177" spans="1:8" x14ac:dyDescent="0.2">
      <c r="A177" s="317" t="str">
        <f t="shared" si="5"/>
        <v>www.DasSolardach.eu heruntergeladen und gelesen werden können.</v>
      </c>
      <c r="B177" s="318" t="s">
        <v>34</v>
      </c>
      <c r="C177" s="318" t="s">
        <v>323</v>
      </c>
      <c r="D177" s="318" t="str">
        <f t="shared" si="4"/>
        <v xml:space="preserve">www.DasSolardach.eu can be downloaded and read. </v>
      </c>
      <c r="E177" s="318" t="s">
        <v>787</v>
      </c>
      <c r="F177" s="318" t="s">
        <v>755</v>
      </c>
      <c r="H177" s="318" t="s">
        <v>723</v>
      </c>
    </row>
    <row r="178" spans="1:8" x14ac:dyDescent="0.2">
      <c r="A178" s="317" t="str">
        <f t="shared" si="5"/>
        <v>Es gilt deutsches Recht. Nachfolgende 3 Seiten sind ebenfalls Bestandteil.</v>
      </c>
      <c r="B178" s="318" t="s">
        <v>35</v>
      </c>
      <c r="C178" s="318" t="s">
        <v>316</v>
      </c>
      <c r="D178" s="318" t="str">
        <f t="shared" si="4"/>
        <v>German law applies. The following 3 pages are also part of this.</v>
      </c>
      <c r="E178" s="318" t="s">
        <v>788</v>
      </c>
      <c r="F178" s="318" t="s">
        <v>756</v>
      </c>
      <c r="H178" s="318" t="s">
        <v>724</v>
      </c>
    </row>
    <row r="179" spans="1:8" x14ac:dyDescent="0.2">
      <c r="A179" s="317" t="str">
        <f t="shared" si="5"/>
        <v>Bitte faxen auf 05933 - 92 48 29 oder vertrieb@solteq.eu</v>
      </c>
      <c r="B179" s="318" t="s">
        <v>36</v>
      </c>
      <c r="C179" s="318" t="s">
        <v>387</v>
      </c>
      <c r="D179" s="318" t="str">
        <f t="shared" si="4"/>
        <v>Please fax to +49 (0)5933 - 92 48 29 or vertrieb@solteq.eu</v>
      </c>
      <c r="E179" s="318" t="s">
        <v>789</v>
      </c>
      <c r="F179" s="318" t="s">
        <v>757</v>
      </c>
      <c r="H179" s="318" t="s">
        <v>725</v>
      </c>
    </row>
    <row r="180" spans="1:8" x14ac:dyDescent="0.2">
      <c r="A180" s="317" t="str">
        <f t="shared" si="5"/>
        <v>Alternativ:  Bausatz</v>
      </c>
      <c r="B180" s="318" t="s">
        <v>840</v>
      </c>
      <c r="C180" s="318" t="s">
        <v>841</v>
      </c>
      <c r="D180" s="318" t="str">
        <f t="shared" si="4"/>
        <v>Alternatively: Kit</v>
      </c>
      <c r="E180" s="318" t="s">
        <v>842</v>
      </c>
      <c r="F180" s="318" t="s">
        <v>843</v>
      </c>
      <c r="H180" s="318" t="s">
        <v>844</v>
      </c>
    </row>
    <row r="181" spans="1:8" x14ac:dyDescent="0.2">
      <c r="A181" s="317" t="str">
        <f t="shared" si="5"/>
        <v>Anlagenleistung mit SLV</v>
      </c>
      <c r="B181" s="318" t="s">
        <v>166</v>
      </c>
      <c r="C181" s="318" t="s">
        <v>317</v>
      </c>
      <c r="D181" s="318" t="str">
        <f t="shared" si="4"/>
        <v>System performance with SLV</v>
      </c>
      <c r="E181" s="318" t="s">
        <v>790</v>
      </c>
      <c r="F181" s="318" t="s">
        <v>758</v>
      </c>
      <c r="H181" s="318" t="s">
        <v>726</v>
      </c>
    </row>
    <row r="182" spans="1:8" x14ac:dyDescent="0.2">
      <c r="A182" s="317" t="str">
        <f t="shared" si="5"/>
        <v>Installierte Leistung der Zellen: ca.</v>
      </c>
      <c r="B182" s="318" t="s">
        <v>167</v>
      </c>
      <c r="C182" s="318" t="s">
        <v>390</v>
      </c>
      <c r="D182" s="318" t="str">
        <f t="shared" si="4"/>
        <v>Installed capacity of the cells: ca.</v>
      </c>
      <c r="E182" s="318" t="s">
        <v>791</v>
      </c>
      <c r="F182" s="318" t="s">
        <v>759</v>
      </c>
      <c r="H182" s="318" t="s">
        <v>727</v>
      </c>
    </row>
    <row r="183" spans="1:8" x14ac:dyDescent="0.2">
      <c r="A183" s="317" t="str">
        <f t="shared" si="5"/>
        <v>Hiermit bestelle ich Solarziegel und Wechselrichter lt. o.g. Angaben als Bausatz</v>
      </c>
      <c r="B183" s="318" t="s">
        <v>172</v>
      </c>
      <c r="C183" s="318" t="s">
        <v>318</v>
      </c>
      <c r="D183" s="318" t="str">
        <f t="shared" si="4"/>
        <v>I hereby order solar tiles and inverters according to the above information as a kit</v>
      </c>
      <c r="E183" s="318" t="s">
        <v>792</v>
      </c>
      <c r="F183" s="318" t="s">
        <v>760</v>
      </c>
      <c r="H183" s="318" t="s">
        <v>728</v>
      </c>
    </row>
    <row r="184" spans="1:8" x14ac:dyDescent="0.2">
      <c r="A184" s="317" t="str">
        <f t="shared" si="5"/>
        <v>Passive Fläche</v>
      </c>
      <c r="B184" s="318" t="s">
        <v>830</v>
      </c>
      <c r="C184" s="318" t="s">
        <v>834</v>
      </c>
      <c r="D184" s="318" t="str">
        <f t="shared" si="4"/>
        <v>Passive area</v>
      </c>
      <c r="E184" s="318" t="s">
        <v>833</v>
      </c>
      <c r="F184" s="318" t="s">
        <v>832</v>
      </c>
      <c r="H184" s="318" t="s">
        <v>831</v>
      </c>
    </row>
    <row r="185" spans="1:8" x14ac:dyDescent="0.2">
      <c r="A185" s="317" t="str">
        <f t="shared" si="5"/>
        <v>Seite 1</v>
      </c>
      <c r="B185" s="318" t="s">
        <v>48</v>
      </c>
      <c r="C185" s="318" t="s">
        <v>319</v>
      </c>
      <c r="D185" s="318" t="str">
        <f t="shared" si="4"/>
        <v>Page 1</v>
      </c>
      <c r="E185" s="318" t="s">
        <v>319</v>
      </c>
      <c r="F185" s="318" t="s">
        <v>761</v>
      </c>
      <c r="H185" s="318" t="s">
        <v>729</v>
      </c>
    </row>
    <row r="186" spans="1:8" x14ac:dyDescent="0.2">
      <c r="A186" s="317" t="str">
        <f t="shared" si="5"/>
        <v>Seite 2</v>
      </c>
      <c r="B186" s="318" t="s">
        <v>117</v>
      </c>
      <c r="C186" s="318" t="s">
        <v>320</v>
      </c>
      <c r="D186" s="318" t="str">
        <f t="shared" si="4"/>
        <v>Page 2</v>
      </c>
      <c r="E186" s="318" t="s">
        <v>320</v>
      </c>
      <c r="F186" s="318" t="s">
        <v>762</v>
      </c>
      <c r="H186" s="318" t="s">
        <v>730</v>
      </c>
    </row>
    <row r="187" spans="1:8" x14ac:dyDescent="0.2">
      <c r="A187" s="317" t="str">
        <f t="shared" si="5"/>
        <v>Seite 3</v>
      </c>
      <c r="B187" s="318" t="s">
        <v>150</v>
      </c>
      <c r="C187" s="318" t="s">
        <v>321</v>
      </c>
      <c r="D187" s="318" t="str">
        <f t="shared" si="4"/>
        <v>Page 3</v>
      </c>
      <c r="E187" s="318" t="s">
        <v>321</v>
      </c>
      <c r="F187" s="318" t="s">
        <v>763</v>
      </c>
      <c r="H187" s="318" t="s">
        <v>731</v>
      </c>
    </row>
    <row r="188" spans="1:8" x14ac:dyDescent="0.2">
      <c r="A188" s="317" t="str">
        <f t="shared" si="5"/>
        <v>Seite 4</v>
      </c>
      <c r="B188" s="318" t="s">
        <v>151</v>
      </c>
      <c r="C188" s="318" t="s">
        <v>322</v>
      </c>
      <c r="D188" s="318" t="str">
        <f t="shared" si="4"/>
        <v>Page 4</v>
      </c>
      <c r="E188" s="318" t="s">
        <v>322</v>
      </c>
      <c r="F188" s="318" t="s">
        <v>764</v>
      </c>
      <c r="H188" s="318" t="s">
        <v>732</v>
      </c>
    </row>
    <row r="189" spans="1:8" x14ac:dyDescent="0.2">
      <c r="A189" s="317">
        <f t="shared" si="5"/>
        <v>0</v>
      </c>
      <c r="C189" s="318" t="s">
        <v>341</v>
      </c>
      <c r="D189" s="318" t="str">
        <f t="shared" si="4"/>
        <v>Pls enter your local sales tax</v>
      </c>
      <c r="E189" s="318" t="s">
        <v>793</v>
      </c>
      <c r="F189" s="318" t="s">
        <v>765</v>
      </c>
      <c r="H189" s="318" t="s">
        <v>733</v>
      </c>
    </row>
    <row r="190" spans="1:8" x14ac:dyDescent="0.2">
      <c r="A190" s="317" t="str">
        <f t="shared" si="5"/>
        <v>Summe:</v>
      </c>
      <c r="B190" s="318" t="s">
        <v>4</v>
      </c>
      <c r="C190" s="318" t="s">
        <v>343</v>
      </c>
      <c r="D190" s="318" t="str">
        <f t="shared" si="4"/>
        <v xml:space="preserve">Value: </v>
      </c>
      <c r="E190" s="318" t="s">
        <v>794</v>
      </c>
      <c r="F190" s="318" t="s">
        <v>766</v>
      </c>
      <c r="H190" s="318" t="s">
        <v>734</v>
      </c>
    </row>
    <row r="191" spans="1:8" x14ac:dyDescent="0.2">
      <c r="A191" s="317" t="str">
        <f t="shared" si="5"/>
        <v>MwSt.:</v>
      </c>
      <c r="B191" s="318" t="s">
        <v>155</v>
      </c>
      <c r="C191" s="318" t="s">
        <v>342</v>
      </c>
      <c r="D191" s="318" t="str">
        <f t="shared" si="4"/>
        <v>Sales Tax:</v>
      </c>
      <c r="E191" s="318" t="s">
        <v>795</v>
      </c>
      <c r="F191" s="318" t="s">
        <v>767</v>
      </c>
      <c r="H191" s="318" t="s">
        <v>735</v>
      </c>
    </row>
    <row r="192" spans="1:8" x14ac:dyDescent="0.2">
      <c r="A192" s="317" t="str">
        <f t="shared" si="5"/>
        <v>Gesamtsumme:</v>
      </c>
      <c r="B192" s="318" t="s">
        <v>156</v>
      </c>
      <c r="C192" s="318" t="s">
        <v>178</v>
      </c>
      <c r="D192" s="318" t="str">
        <f t="shared" si="4"/>
        <v>Total:</v>
      </c>
      <c r="E192" s="318" t="s">
        <v>400</v>
      </c>
      <c r="F192" s="318" t="s">
        <v>178</v>
      </c>
      <c r="H192" s="318" t="s">
        <v>453</v>
      </c>
    </row>
    <row r="193" spans="1:8" x14ac:dyDescent="0.2">
      <c r="A193" s="317" t="str">
        <f t="shared" si="5"/>
        <v>Bitte wählen</v>
      </c>
      <c r="B193" s="318" t="s">
        <v>344</v>
      </c>
      <c r="C193" s="318" t="s">
        <v>345</v>
      </c>
      <c r="D193" s="318" t="str">
        <f t="shared" si="4"/>
        <v>Please choose</v>
      </c>
      <c r="E193" s="318" t="s">
        <v>796</v>
      </c>
      <c r="F193" s="318" t="s">
        <v>768</v>
      </c>
      <c r="H193" s="318" t="s">
        <v>736</v>
      </c>
    </row>
    <row r="194" spans="1:8" x14ac:dyDescent="0.2">
      <c r="A194" s="317" t="str">
        <f t="shared" si="5"/>
        <v>ca. 6-8 Wochen nach Zahlungseingang</v>
      </c>
      <c r="B194" s="318" t="s">
        <v>46</v>
      </c>
      <c r="C194" s="318" t="s">
        <v>389</v>
      </c>
      <c r="D194" s="318" t="str">
        <f t="shared" si="4"/>
        <v>ca. 6-8 weeks after receipt of payment</v>
      </c>
      <c r="E194" s="318" t="s">
        <v>797</v>
      </c>
      <c r="F194" s="318" t="s">
        <v>769</v>
      </c>
      <c r="H194" s="318" t="s">
        <v>737</v>
      </c>
    </row>
    <row r="195" spans="1:8" x14ac:dyDescent="0.2">
      <c r="A195" s="317" t="str">
        <f t="shared" si="5"/>
        <v>50% bei Auftragserteilung + 50% bei Lieferbereitschaft</v>
      </c>
      <c r="B195" s="318" t="s">
        <v>157</v>
      </c>
      <c r="C195" s="318" t="s">
        <v>348</v>
      </c>
      <c r="D195" s="318" t="str">
        <f t="shared" si="4"/>
        <v>50% when placing the order + 50% when ready to deliver</v>
      </c>
      <c r="E195" s="318" t="s">
        <v>798</v>
      </c>
      <c r="F195" s="318" t="s">
        <v>770</v>
      </c>
      <c r="H195" s="318" t="s">
        <v>738</v>
      </c>
    </row>
    <row r="196" spans="1:8" x14ac:dyDescent="0.2">
      <c r="A196" s="317" t="str">
        <f t="shared" si="5"/>
        <v>Stromspeicher, gewünschte Leistung:</v>
      </c>
      <c r="B196" s="318" t="s">
        <v>821</v>
      </c>
      <c r="C196" s="318" t="s">
        <v>826</v>
      </c>
      <c r="D196" s="318" t="str">
        <f t="shared" si="4"/>
        <v>Power storage, desired performance:</v>
      </c>
      <c r="E196" s="318" t="s">
        <v>827</v>
      </c>
      <c r="F196" s="318" t="s">
        <v>828</v>
      </c>
      <c r="H196" s="318" t="s">
        <v>829</v>
      </c>
    </row>
    <row r="197" spans="1:8" x14ac:dyDescent="0.2">
      <c r="A197" s="317">
        <f t="shared" si="5"/>
        <v>0</v>
      </c>
      <c r="D197" s="318">
        <f>C197</f>
        <v>0</v>
      </c>
    </row>
    <row r="198" spans="1:8" x14ac:dyDescent="0.2">
      <c r="A198" s="317">
        <f t="shared" si="5"/>
        <v>0</v>
      </c>
      <c r="D198" s="318">
        <f t="shared" si="4"/>
        <v>0</v>
      </c>
    </row>
    <row r="199" spans="1:8" x14ac:dyDescent="0.2">
      <c r="A199" s="317">
        <f t="shared" si="5"/>
        <v>0</v>
      </c>
      <c r="D199" s="318">
        <f t="shared" si="4"/>
        <v>0</v>
      </c>
    </row>
    <row r="200" spans="1:8" x14ac:dyDescent="0.2">
      <c r="A200" s="317">
        <f>INDEX(B200:H200,1,Sprachwahl)</f>
        <v>0</v>
      </c>
      <c r="D200" s="318">
        <f t="shared" si="4"/>
        <v>0</v>
      </c>
    </row>
    <row r="201" spans="1:8" x14ac:dyDescent="0.2">
      <c r="A201" s="317">
        <f t="shared" si="5"/>
        <v>0</v>
      </c>
      <c r="D201" s="318">
        <f t="shared" si="4"/>
        <v>0</v>
      </c>
    </row>
    <row r="202" spans="1:8" x14ac:dyDescent="0.2">
      <c r="A202" s="317">
        <f t="shared" si="5"/>
        <v>0</v>
      </c>
      <c r="D202" s="318">
        <f t="shared" si="4"/>
        <v>0</v>
      </c>
    </row>
    <row r="203" spans="1:8" x14ac:dyDescent="0.2">
      <c r="A203" s="317">
        <f t="shared" si="5"/>
        <v>0</v>
      </c>
      <c r="D203" s="318">
        <f t="shared" ref="D203:D266" si="6">C203</f>
        <v>0</v>
      </c>
    </row>
    <row r="204" spans="1:8" x14ac:dyDescent="0.2">
      <c r="A204" s="317">
        <f t="shared" si="5"/>
        <v>0</v>
      </c>
      <c r="D204" s="318">
        <f t="shared" si="6"/>
        <v>0</v>
      </c>
    </row>
    <row r="205" spans="1:8" x14ac:dyDescent="0.2">
      <c r="A205" s="317">
        <f t="shared" ref="A205:A268" si="7">INDEX(B205:H205,1,Sprachwahl)</f>
        <v>0</v>
      </c>
      <c r="D205" s="318">
        <f t="shared" si="6"/>
        <v>0</v>
      </c>
    </row>
    <row r="206" spans="1:8" x14ac:dyDescent="0.2">
      <c r="A206" s="317">
        <f t="shared" si="7"/>
        <v>0</v>
      </c>
      <c r="D206" s="318">
        <f t="shared" si="6"/>
        <v>0</v>
      </c>
    </row>
    <row r="207" spans="1:8" x14ac:dyDescent="0.2">
      <c r="A207" s="317">
        <f t="shared" si="7"/>
        <v>0</v>
      </c>
      <c r="D207" s="318">
        <f t="shared" si="6"/>
        <v>0</v>
      </c>
    </row>
    <row r="208" spans="1:8" x14ac:dyDescent="0.2">
      <c r="A208" s="317">
        <f t="shared" si="7"/>
        <v>0</v>
      </c>
      <c r="D208" s="318">
        <f t="shared" si="6"/>
        <v>0</v>
      </c>
    </row>
    <row r="209" spans="1:4" x14ac:dyDescent="0.2">
      <c r="A209" s="317">
        <f t="shared" si="7"/>
        <v>0</v>
      </c>
      <c r="D209" s="318">
        <f t="shared" si="6"/>
        <v>0</v>
      </c>
    </row>
    <row r="210" spans="1:4" x14ac:dyDescent="0.2">
      <c r="A210" s="317">
        <f t="shared" si="7"/>
        <v>0</v>
      </c>
      <c r="D210" s="318">
        <f t="shared" si="6"/>
        <v>0</v>
      </c>
    </row>
    <row r="211" spans="1:4" x14ac:dyDescent="0.2">
      <c r="A211" s="317">
        <f t="shared" si="7"/>
        <v>0</v>
      </c>
      <c r="D211" s="318">
        <f t="shared" si="6"/>
        <v>0</v>
      </c>
    </row>
    <row r="212" spans="1:4" x14ac:dyDescent="0.2">
      <c r="A212" s="317">
        <f t="shared" si="7"/>
        <v>0</v>
      </c>
      <c r="D212" s="318">
        <f t="shared" si="6"/>
        <v>0</v>
      </c>
    </row>
    <row r="213" spans="1:4" x14ac:dyDescent="0.2">
      <c r="A213" s="317">
        <f t="shared" si="7"/>
        <v>0</v>
      </c>
      <c r="D213" s="318">
        <f t="shared" si="6"/>
        <v>0</v>
      </c>
    </row>
    <row r="214" spans="1:4" x14ac:dyDescent="0.2">
      <c r="A214" s="317">
        <f t="shared" si="7"/>
        <v>0</v>
      </c>
      <c r="D214" s="318">
        <f t="shared" si="6"/>
        <v>0</v>
      </c>
    </row>
    <row r="215" spans="1:4" x14ac:dyDescent="0.2">
      <c r="A215" s="317">
        <f t="shared" si="7"/>
        <v>0</v>
      </c>
      <c r="D215" s="318">
        <f t="shared" si="6"/>
        <v>0</v>
      </c>
    </row>
    <row r="216" spans="1:4" x14ac:dyDescent="0.2">
      <c r="A216" s="317">
        <f t="shared" si="7"/>
        <v>0</v>
      </c>
      <c r="D216" s="318">
        <f t="shared" si="6"/>
        <v>0</v>
      </c>
    </row>
    <row r="217" spans="1:4" x14ac:dyDescent="0.2">
      <c r="A217" s="317">
        <f t="shared" si="7"/>
        <v>0</v>
      </c>
      <c r="D217" s="318">
        <f t="shared" si="6"/>
        <v>0</v>
      </c>
    </row>
    <row r="218" spans="1:4" x14ac:dyDescent="0.2">
      <c r="A218" s="317">
        <f t="shared" si="7"/>
        <v>0</v>
      </c>
      <c r="D218" s="318">
        <f t="shared" si="6"/>
        <v>0</v>
      </c>
    </row>
    <row r="219" spans="1:4" x14ac:dyDescent="0.2">
      <c r="A219" s="317">
        <f t="shared" si="7"/>
        <v>0</v>
      </c>
      <c r="D219" s="318">
        <f t="shared" si="6"/>
        <v>0</v>
      </c>
    </row>
    <row r="220" spans="1:4" x14ac:dyDescent="0.2">
      <c r="A220" s="317">
        <f t="shared" si="7"/>
        <v>0</v>
      </c>
      <c r="D220" s="318">
        <f t="shared" si="6"/>
        <v>0</v>
      </c>
    </row>
    <row r="221" spans="1:4" x14ac:dyDescent="0.2">
      <c r="A221" s="317">
        <f t="shared" si="7"/>
        <v>0</v>
      </c>
      <c r="D221" s="318">
        <f t="shared" si="6"/>
        <v>0</v>
      </c>
    </row>
    <row r="222" spans="1:4" x14ac:dyDescent="0.2">
      <c r="A222" s="317">
        <f t="shared" si="7"/>
        <v>0</v>
      </c>
      <c r="D222" s="318">
        <f t="shared" si="6"/>
        <v>0</v>
      </c>
    </row>
    <row r="223" spans="1:4" x14ac:dyDescent="0.2">
      <c r="A223" s="317">
        <f t="shared" si="7"/>
        <v>0</v>
      </c>
      <c r="D223" s="318">
        <f t="shared" si="6"/>
        <v>0</v>
      </c>
    </row>
    <row r="224" spans="1:4" x14ac:dyDescent="0.2">
      <c r="A224" s="317">
        <f t="shared" si="7"/>
        <v>0</v>
      </c>
      <c r="D224" s="318">
        <f t="shared" si="6"/>
        <v>0</v>
      </c>
    </row>
    <row r="225" spans="1:4" x14ac:dyDescent="0.2">
      <c r="A225" s="317">
        <f t="shared" si="7"/>
        <v>0</v>
      </c>
      <c r="D225" s="318">
        <f t="shared" si="6"/>
        <v>0</v>
      </c>
    </row>
    <row r="226" spans="1:4" x14ac:dyDescent="0.2">
      <c r="A226" s="317">
        <f t="shared" si="7"/>
        <v>0</v>
      </c>
      <c r="D226" s="318">
        <f t="shared" si="6"/>
        <v>0</v>
      </c>
    </row>
    <row r="227" spans="1:4" x14ac:dyDescent="0.2">
      <c r="A227" s="317">
        <f t="shared" si="7"/>
        <v>0</v>
      </c>
      <c r="D227" s="318">
        <f t="shared" si="6"/>
        <v>0</v>
      </c>
    </row>
    <row r="228" spans="1:4" x14ac:dyDescent="0.2">
      <c r="A228" s="317">
        <f t="shared" si="7"/>
        <v>0</v>
      </c>
      <c r="D228" s="318">
        <f t="shared" si="6"/>
        <v>0</v>
      </c>
    </row>
    <row r="229" spans="1:4" x14ac:dyDescent="0.2">
      <c r="A229" s="317">
        <f t="shared" si="7"/>
        <v>0</v>
      </c>
      <c r="D229" s="318">
        <f t="shared" si="6"/>
        <v>0</v>
      </c>
    </row>
    <row r="230" spans="1:4" x14ac:dyDescent="0.2">
      <c r="A230" s="317">
        <f t="shared" si="7"/>
        <v>0</v>
      </c>
      <c r="D230" s="318">
        <f t="shared" si="6"/>
        <v>0</v>
      </c>
    </row>
    <row r="231" spans="1:4" x14ac:dyDescent="0.2">
      <c r="A231" s="317">
        <f t="shared" si="7"/>
        <v>0</v>
      </c>
      <c r="D231" s="318">
        <f t="shared" si="6"/>
        <v>0</v>
      </c>
    </row>
    <row r="232" spans="1:4" x14ac:dyDescent="0.2">
      <c r="A232" s="317">
        <f t="shared" si="7"/>
        <v>0</v>
      </c>
      <c r="D232" s="318">
        <f t="shared" si="6"/>
        <v>0</v>
      </c>
    </row>
    <row r="233" spans="1:4" x14ac:dyDescent="0.2">
      <c r="A233" s="317">
        <f t="shared" si="7"/>
        <v>0</v>
      </c>
      <c r="D233" s="318">
        <f t="shared" si="6"/>
        <v>0</v>
      </c>
    </row>
    <row r="234" spans="1:4" x14ac:dyDescent="0.2">
      <c r="A234" s="317">
        <f t="shared" si="7"/>
        <v>0</v>
      </c>
      <c r="D234" s="318">
        <f t="shared" si="6"/>
        <v>0</v>
      </c>
    </row>
    <row r="235" spans="1:4" x14ac:dyDescent="0.2">
      <c r="A235" s="317">
        <f t="shared" si="7"/>
        <v>0</v>
      </c>
      <c r="D235" s="318">
        <f t="shared" si="6"/>
        <v>0</v>
      </c>
    </row>
    <row r="236" spans="1:4" x14ac:dyDescent="0.2">
      <c r="A236" s="317">
        <f t="shared" si="7"/>
        <v>0</v>
      </c>
      <c r="D236" s="318">
        <f t="shared" si="6"/>
        <v>0</v>
      </c>
    </row>
    <row r="237" spans="1:4" x14ac:dyDescent="0.2">
      <c r="A237" s="317">
        <f t="shared" si="7"/>
        <v>0</v>
      </c>
      <c r="D237" s="318">
        <f t="shared" si="6"/>
        <v>0</v>
      </c>
    </row>
    <row r="238" spans="1:4" x14ac:dyDescent="0.2">
      <c r="A238" s="317">
        <f t="shared" si="7"/>
        <v>0</v>
      </c>
      <c r="D238" s="318">
        <f t="shared" si="6"/>
        <v>0</v>
      </c>
    </row>
    <row r="239" spans="1:4" x14ac:dyDescent="0.2">
      <c r="A239" s="317">
        <f t="shared" si="7"/>
        <v>0</v>
      </c>
      <c r="D239" s="318">
        <f t="shared" si="6"/>
        <v>0</v>
      </c>
    </row>
    <row r="240" spans="1:4" x14ac:dyDescent="0.2">
      <c r="A240" s="317">
        <f t="shared" si="7"/>
        <v>0</v>
      </c>
      <c r="D240" s="318">
        <f t="shared" si="6"/>
        <v>0</v>
      </c>
    </row>
    <row r="241" spans="1:4" x14ac:dyDescent="0.2">
      <c r="A241" s="317">
        <f t="shared" si="7"/>
        <v>0</v>
      </c>
      <c r="D241" s="318">
        <f t="shared" si="6"/>
        <v>0</v>
      </c>
    </row>
    <row r="242" spans="1:4" x14ac:dyDescent="0.2">
      <c r="A242" s="317">
        <f t="shared" si="7"/>
        <v>0</v>
      </c>
      <c r="D242" s="318">
        <f t="shared" si="6"/>
        <v>0</v>
      </c>
    </row>
    <row r="243" spans="1:4" x14ac:dyDescent="0.2">
      <c r="A243" s="317">
        <f t="shared" si="7"/>
        <v>0</v>
      </c>
      <c r="D243" s="318">
        <f t="shared" si="6"/>
        <v>0</v>
      </c>
    </row>
    <row r="244" spans="1:4" x14ac:dyDescent="0.2">
      <c r="A244" s="317">
        <f t="shared" si="7"/>
        <v>0</v>
      </c>
      <c r="D244" s="318">
        <f t="shared" si="6"/>
        <v>0</v>
      </c>
    </row>
    <row r="245" spans="1:4" x14ac:dyDescent="0.2">
      <c r="A245" s="317">
        <f t="shared" si="7"/>
        <v>0</v>
      </c>
      <c r="D245" s="318">
        <f t="shared" si="6"/>
        <v>0</v>
      </c>
    </row>
    <row r="246" spans="1:4" x14ac:dyDescent="0.2">
      <c r="A246" s="317">
        <f t="shared" si="7"/>
        <v>0</v>
      </c>
      <c r="D246" s="318">
        <f t="shared" si="6"/>
        <v>0</v>
      </c>
    </row>
    <row r="247" spans="1:4" x14ac:dyDescent="0.2">
      <c r="A247" s="317">
        <f t="shared" si="7"/>
        <v>0</v>
      </c>
      <c r="D247" s="318">
        <f t="shared" si="6"/>
        <v>0</v>
      </c>
    </row>
    <row r="248" spans="1:4" x14ac:dyDescent="0.2">
      <c r="A248" s="317">
        <f t="shared" si="7"/>
        <v>0</v>
      </c>
      <c r="D248" s="318">
        <f t="shared" si="6"/>
        <v>0</v>
      </c>
    </row>
    <row r="249" spans="1:4" x14ac:dyDescent="0.2">
      <c r="A249" s="317">
        <f t="shared" si="7"/>
        <v>0</v>
      </c>
      <c r="D249" s="318">
        <f t="shared" si="6"/>
        <v>0</v>
      </c>
    </row>
    <row r="250" spans="1:4" x14ac:dyDescent="0.2">
      <c r="A250" s="317">
        <f t="shared" si="7"/>
        <v>0</v>
      </c>
      <c r="D250" s="318">
        <f t="shared" si="6"/>
        <v>0</v>
      </c>
    </row>
    <row r="251" spans="1:4" x14ac:dyDescent="0.2">
      <c r="A251" s="317">
        <f t="shared" si="7"/>
        <v>0</v>
      </c>
      <c r="D251" s="318">
        <f t="shared" si="6"/>
        <v>0</v>
      </c>
    </row>
    <row r="252" spans="1:4" x14ac:dyDescent="0.2">
      <c r="A252" s="317">
        <f t="shared" si="7"/>
        <v>0</v>
      </c>
      <c r="D252" s="318">
        <f t="shared" si="6"/>
        <v>0</v>
      </c>
    </row>
    <row r="253" spans="1:4" x14ac:dyDescent="0.2">
      <c r="A253" s="317">
        <f t="shared" si="7"/>
        <v>0</v>
      </c>
      <c r="D253" s="318">
        <f t="shared" si="6"/>
        <v>0</v>
      </c>
    </row>
    <row r="254" spans="1:4" x14ac:dyDescent="0.2">
      <c r="A254" s="317">
        <f t="shared" si="7"/>
        <v>0</v>
      </c>
      <c r="D254" s="318">
        <f t="shared" si="6"/>
        <v>0</v>
      </c>
    </row>
    <row r="255" spans="1:4" x14ac:dyDescent="0.2">
      <c r="A255" s="317">
        <f t="shared" si="7"/>
        <v>0</v>
      </c>
      <c r="D255" s="318">
        <f t="shared" si="6"/>
        <v>0</v>
      </c>
    </row>
    <row r="256" spans="1:4" x14ac:dyDescent="0.2">
      <c r="A256" s="317">
        <f t="shared" si="7"/>
        <v>0</v>
      </c>
      <c r="D256" s="318">
        <f t="shared" si="6"/>
        <v>0</v>
      </c>
    </row>
    <row r="257" spans="1:4" x14ac:dyDescent="0.2">
      <c r="A257" s="317">
        <f t="shared" si="7"/>
        <v>0</v>
      </c>
      <c r="D257" s="318">
        <f t="shared" si="6"/>
        <v>0</v>
      </c>
    </row>
    <row r="258" spans="1:4" x14ac:dyDescent="0.2">
      <c r="A258" s="317">
        <f t="shared" si="7"/>
        <v>0</v>
      </c>
      <c r="D258" s="318">
        <f t="shared" si="6"/>
        <v>0</v>
      </c>
    </row>
    <row r="259" spans="1:4" x14ac:dyDescent="0.2">
      <c r="A259" s="317">
        <f t="shared" si="7"/>
        <v>0</v>
      </c>
      <c r="D259" s="318">
        <f t="shared" si="6"/>
        <v>0</v>
      </c>
    </row>
    <row r="260" spans="1:4" x14ac:dyDescent="0.2">
      <c r="A260" s="317">
        <f t="shared" si="7"/>
        <v>0</v>
      </c>
      <c r="D260" s="318">
        <f t="shared" si="6"/>
        <v>0</v>
      </c>
    </row>
    <row r="261" spans="1:4" x14ac:dyDescent="0.2">
      <c r="A261" s="317">
        <f t="shared" si="7"/>
        <v>0</v>
      </c>
      <c r="D261" s="318">
        <f t="shared" si="6"/>
        <v>0</v>
      </c>
    </row>
    <row r="262" spans="1:4" x14ac:dyDescent="0.2">
      <c r="A262" s="317">
        <f t="shared" si="7"/>
        <v>0</v>
      </c>
      <c r="D262" s="318">
        <f t="shared" si="6"/>
        <v>0</v>
      </c>
    </row>
    <row r="263" spans="1:4" x14ac:dyDescent="0.2">
      <c r="A263" s="317">
        <f t="shared" si="7"/>
        <v>0</v>
      </c>
      <c r="D263" s="318">
        <f t="shared" si="6"/>
        <v>0</v>
      </c>
    </row>
    <row r="264" spans="1:4" x14ac:dyDescent="0.2">
      <c r="A264" s="317">
        <f t="shared" si="7"/>
        <v>0</v>
      </c>
      <c r="D264" s="318">
        <f t="shared" si="6"/>
        <v>0</v>
      </c>
    </row>
    <row r="265" spans="1:4" x14ac:dyDescent="0.2">
      <c r="A265" s="317">
        <f t="shared" si="7"/>
        <v>0</v>
      </c>
      <c r="D265" s="318">
        <f t="shared" si="6"/>
        <v>0</v>
      </c>
    </row>
    <row r="266" spans="1:4" x14ac:dyDescent="0.2">
      <c r="A266" s="317">
        <f t="shared" si="7"/>
        <v>0</v>
      </c>
      <c r="D266" s="318">
        <f t="shared" si="6"/>
        <v>0</v>
      </c>
    </row>
    <row r="267" spans="1:4" x14ac:dyDescent="0.2">
      <c r="A267" s="317">
        <f t="shared" si="7"/>
        <v>0</v>
      </c>
      <c r="D267" s="318">
        <f t="shared" ref="D267:D330" si="8">C267</f>
        <v>0</v>
      </c>
    </row>
    <row r="268" spans="1:4" x14ac:dyDescent="0.2">
      <c r="A268" s="317">
        <f t="shared" si="7"/>
        <v>0</v>
      </c>
      <c r="D268" s="318">
        <f t="shared" si="8"/>
        <v>0</v>
      </c>
    </row>
    <row r="269" spans="1:4" x14ac:dyDescent="0.2">
      <c r="A269" s="317">
        <f t="shared" ref="A269:A332" si="9">INDEX(B269:H269,1,Sprachwahl)</f>
        <v>0</v>
      </c>
      <c r="D269" s="318">
        <f t="shared" si="8"/>
        <v>0</v>
      </c>
    </row>
    <row r="270" spans="1:4" x14ac:dyDescent="0.2">
      <c r="A270" s="317">
        <f t="shared" si="9"/>
        <v>0</v>
      </c>
      <c r="D270" s="318">
        <f t="shared" si="8"/>
        <v>0</v>
      </c>
    </row>
    <row r="271" spans="1:4" x14ac:dyDescent="0.2">
      <c r="A271" s="317">
        <f t="shared" si="9"/>
        <v>0</v>
      </c>
      <c r="D271" s="318">
        <f t="shared" si="8"/>
        <v>0</v>
      </c>
    </row>
    <row r="272" spans="1:4" x14ac:dyDescent="0.2">
      <c r="A272" s="317">
        <f t="shared" si="9"/>
        <v>0</v>
      </c>
      <c r="D272" s="318">
        <f t="shared" si="8"/>
        <v>0</v>
      </c>
    </row>
    <row r="273" spans="1:4" x14ac:dyDescent="0.2">
      <c r="A273" s="317">
        <f t="shared" si="9"/>
        <v>0</v>
      </c>
      <c r="D273" s="318">
        <f t="shared" si="8"/>
        <v>0</v>
      </c>
    </row>
    <row r="274" spans="1:4" x14ac:dyDescent="0.2">
      <c r="A274" s="317">
        <f t="shared" si="9"/>
        <v>0</v>
      </c>
      <c r="D274" s="318">
        <f t="shared" si="8"/>
        <v>0</v>
      </c>
    </row>
    <row r="275" spans="1:4" x14ac:dyDescent="0.2">
      <c r="A275" s="317">
        <f t="shared" si="9"/>
        <v>0</v>
      </c>
      <c r="D275" s="318">
        <f t="shared" si="8"/>
        <v>0</v>
      </c>
    </row>
    <row r="276" spans="1:4" x14ac:dyDescent="0.2">
      <c r="A276" s="317">
        <f t="shared" si="9"/>
        <v>0</v>
      </c>
      <c r="D276" s="318">
        <f t="shared" si="8"/>
        <v>0</v>
      </c>
    </row>
    <row r="277" spans="1:4" x14ac:dyDescent="0.2">
      <c r="A277" s="317">
        <f t="shared" si="9"/>
        <v>0</v>
      </c>
      <c r="D277" s="318">
        <f t="shared" si="8"/>
        <v>0</v>
      </c>
    </row>
    <row r="278" spans="1:4" x14ac:dyDescent="0.2">
      <c r="A278" s="317">
        <f t="shared" si="9"/>
        <v>0</v>
      </c>
      <c r="D278" s="318">
        <f t="shared" si="8"/>
        <v>0</v>
      </c>
    </row>
    <row r="279" spans="1:4" x14ac:dyDescent="0.2">
      <c r="A279" s="317">
        <f t="shared" si="9"/>
        <v>0</v>
      </c>
      <c r="D279" s="318">
        <f t="shared" si="8"/>
        <v>0</v>
      </c>
    </row>
    <row r="280" spans="1:4" x14ac:dyDescent="0.2">
      <c r="A280" s="317">
        <f t="shared" si="9"/>
        <v>0</v>
      </c>
      <c r="D280" s="318">
        <f t="shared" si="8"/>
        <v>0</v>
      </c>
    </row>
    <row r="281" spans="1:4" x14ac:dyDescent="0.2">
      <c r="A281" s="317">
        <f t="shared" si="9"/>
        <v>0</v>
      </c>
      <c r="D281" s="318">
        <f t="shared" si="8"/>
        <v>0</v>
      </c>
    </row>
    <row r="282" spans="1:4" x14ac:dyDescent="0.2">
      <c r="A282" s="317">
        <f t="shared" si="9"/>
        <v>0</v>
      </c>
      <c r="D282" s="318">
        <f t="shared" si="8"/>
        <v>0</v>
      </c>
    </row>
    <row r="283" spans="1:4" x14ac:dyDescent="0.2">
      <c r="A283" s="317">
        <f t="shared" si="9"/>
        <v>0</v>
      </c>
      <c r="D283" s="318">
        <f t="shared" si="8"/>
        <v>0</v>
      </c>
    </row>
    <row r="284" spans="1:4" x14ac:dyDescent="0.2">
      <c r="A284" s="317">
        <f t="shared" si="9"/>
        <v>0</v>
      </c>
      <c r="D284" s="318">
        <f t="shared" si="8"/>
        <v>0</v>
      </c>
    </row>
    <row r="285" spans="1:4" x14ac:dyDescent="0.2">
      <c r="A285" s="317">
        <f t="shared" si="9"/>
        <v>0</v>
      </c>
      <c r="D285" s="318">
        <f t="shared" si="8"/>
        <v>0</v>
      </c>
    </row>
    <row r="286" spans="1:4" x14ac:dyDescent="0.2">
      <c r="A286" s="317">
        <f t="shared" si="9"/>
        <v>0</v>
      </c>
      <c r="D286" s="318">
        <f t="shared" si="8"/>
        <v>0</v>
      </c>
    </row>
    <row r="287" spans="1:4" x14ac:dyDescent="0.2">
      <c r="A287" s="317">
        <f t="shared" si="9"/>
        <v>0</v>
      </c>
      <c r="D287" s="318">
        <f t="shared" si="8"/>
        <v>0</v>
      </c>
    </row>
    <row r="288" spans="1:4" x14ac:dyDescent="0.2">
      <c r="A288" s="317">
        <f t="shared" si="9"/>
        <v>0</v>
      </c>
      <c r="D288" s="318">
        <f t="shared" si="8"/>
        <v>0</v>
      </c>
    </row>
    <row r="289" spans="1:4" x14ac:dyDescent="0.2">
      <c r="A289" s="317">
        <f t="shared" si="9"/>
        <v>0</v>
      </c>
      <c r="D289" s="318">
        <f t="shared" si="8"/>
        <v>0</v>
      </c>
    </row>
    <row r="290" spans="1:4" x14ac:dyDescent="0.2">
      <c r="A290" s="317">
        <f t="shared" si="9"/>
        <v>0</v>
      </c>
      <c r="D290" s="318">
        <f t="shared" si="8"/>
        <v>0</v>
      </c>
    </row>
    <row r="291" spans="1:4" x14ac:dyDescent="0.2">
      <c r="A291" s="317">
        <f t="shared" si="9"/>
        <v>0</v>
      </c>
      <c r="D291" s="318">
        <f t="shared" si="8"/>
        <v>0</v>
      </c>
    </row>
    <row r="292" spans="1:4" x14ac:dyDescent="0.2">
      <c r="A292" s="317">
        <f t="shared" si="9"/>
        <v>0</v>
      </c>
      <c r="D292" s="318">
        <f t="shared" si="8"/>
        <v>0</v>
      </c>
    </row>
    <row r="293" spans="1:4" x14ac:dyDescent="0.2">
      <c r="A293" s="317">
        <f t="shared" si="9"/>
        <v>0</v>
      </c>
      <c r="D293" s="318">
        <f t="shared" si="8"/>
        <v>0</v>
      </c>
    </row>
    <row r="294" spans="1:4" x14ac:dyDescent="0.2">
      <c r="A294" s="317">
        <f t="shared" si="9"/>
        <v>0</v>
      </c>
      <c r="D294" s="318">
        <f t="shared" si="8"/>
        <v>0</v>
      </c>
    </row>
    <row r="295" spans="1:4" x14ac:dyDescent="0.2">
      <c r="A295" s="317">
        <f t="shared" si="9"/>
        <v>0</v>
      </c>
      <c r="D295" s="318">
        <f t="shared" si="8"/>
        <v>0</v>
      </c>
    </row>
    <row r="296" spans="1:4" x14ac:dyDescent="0.2">
      <c r="A296" s="317">
        <f t="shared" si="9"/>
        <v>0</v>
      </c>
      <c r="D296" s="318">
        <f t="shared" si="8"/>
        <v>0</v>
      </c>
    </row>
    <row r="297" spans="1:4" x14ac:dyDescent="0.2">
      <c r="A297" s="317">
        <f t="shared" si="9"/>
        <v>0</v>
      </c>
      <c r="D297" s="318">
        <f t="shared" si="8"/>
        <v>0</v>
      </c>
    </row>
    <row r="298" spans="1:4" x14ac:dyDescent="0.2">
      <c r="A298" s="317">
        <f t="shared" si="9"/>
        <v>0</v>
      </c>
      <c r="D298" s="318">
        <f t="shared" si="8"/>
        <v>0</v>
      </c>
    </row>
    <row r="299" spans="1:4" x14ac:dyDescent="0.2">
      <c r="A299" s="317">
        <f t="shared" si="9"/>
        <v>0</v>
      </c>
      <c r="D299" s="318">
        <f t="shared" si="8"/>
        <v>0</v>
      </c>
    </row>
    <row r="300" spans="1:4" x14ac:dyDescent="0.2">
      <c r="A300" s="317">
        <f t="shared" si="9"/>
        <v>0</v>
      </c>
      <c r="D300" s="318">
        <f t="shared" si="8"/>
        <v>0</v>
      </c>
    </row>
    <row r="301" spans="1:4" x14ac:dyDescent="0.2">
      <c r="A301" s="317">
        <f t="shared" si="9"/>
        <v>0</v>
      </c>
      <c r="D301" s="318">
        <f t="shared" si="8"/>
        <v>0</v>
      </c>
    </row>
    <row r="302" spans="1:4" x14ac:dyDescent="0.2">
      <c r="A302" s="317">
        <f t="shared" si="9"/>
        <v>0</v>
      </c>
      <c r="D302" s="318">
        <f t="shared" si="8"/>
        <v>0</v>
      </c>
    </row>
    <row r="303" spans="1:4" x14ac:dyDescent="0.2">
      <c r="A303" s="317">
        <f t="shared" si="9"/>
        <v>0</v>
      </c>
      <c r="D303" s="318">
        <f t="shared" si="8"/>
        <v>0</v>
      </c>
    </row>
    <row r="304" spans="1:4" x14ac:dyDescent="0.2">
      <c r="A304" s="317">
        <f t="shared" si="9"/>
        <v>0</v>
      </c>
      <c r="D304" s="318">
        <f t="shared" si="8"/>
        <v>0</v>
      </c>
    </row>
    <row r="305" spans="1:4" x14ac:dyDescent="0.2">
      <c r="A305" s="317">
        <f t="shared" si="9"/>
        <v>0</v>
      </c>
      <c r="D305" s="318">
        <f t="shared" si="8"/>
        <v>0</v>
      </c>
    </row>
    <row r="306" spans="1:4" x14ac:dyDescent="0.2">
      <c r="A306" s="317">
        <f t="shared" si="9"/>
        <v>0</v>
      </c>
      <c r="D306" s="318">
        <f t="shared" si="8"/>
        <v>0</v>
      </c>
    </row>
    <row r="307" spans="1:4" x14ac:dyDescent="0.2">
      <c r="A307" s="317">
        <f t="shared" si="9"/>
        <v>0</v>
      </c>
      <c r="D307" s="318">
        <f t="shared" si="8"/>
        <v>0</v>
      </c>
    </row>
    <row r="308" spans="1:4" x14ac:dyDescent="0.2">
      <c r="A308" s="317">
        <f t="shared" si="9"/>
        <v>0</v>
      </c>
      <c r="D308" s="318">
        <f t="shared" si="8"/>
        <v>0</v>
      </c>
    </row>
    <row r="309" spans="1:4" x14ac:dyDescent="0.2">
      <c r="A309" s="317">
        <f t="shared" si="9"/>
        <v>0</v>
      </c>
      <c r="D309" s="318">
        <f t="shared" si="8"/>
        <v>0</v>
      </c>
    </row>
    <row r="310" spans="1:4" x14ac:dyDescent="0.2">
      <c r="A310" s="317">
        <f t="shared" si="9"/>
        <v>0</v>
      </c>
      <c r="D310" s="318">
        <f t="shared" si="8"/>
        <v>0</v>
      </c>
    </row>
    <row r="311" spans="1:4" x14ac:dyDescent="0.2">
      <c r="A311" s="317">
        <f t="shared" si="9"/>
        <v>0</v>
      </c>
      <c r="D311" s="318">
        <f t="shared" si="8"/>
        <v>0</v>
      </c>
    </row>
    <row r="312" spans="1:4" x14ac:dyDescent="0.2">
      <c r="A312" s="317">
        <f t="shared" si="9"/>
        <v>0</v>
      </c>
      <c r="D312" s="318">
        <f t="shared" si="8"/>
        <v>0</v>
      </c>
    </row>
    <row r="313" spans="1:4" x14ac:dyDescent="0.2">
      <c r="A313" s="317">
        <f t="shared" si="9"/>
        <v>0</v>
      </c>
      <c r="D313" s="318">
        <f t="shared" si="8"/>
        <v>0</v>
      </c>
    </row>
    <row r="314" spans="1:4" x14ac:dyDescent="0.2">
      <c r="A314" s="317">
        <f t="shared" si="9"/>
        <v>0</v>
      </c>
      <c r="D314" s="318">
        <f t="shared" si="8"/>
        <v>0</v>
      </c>
    </row>
    <row r="315" spans="1:4" x14ac:dyDescent="0.2">
      <c r="A315" s="317">
        <f t="shared" si="9"/>
        <v>0</v>
      </c>
      <c r="D315" s="318">
        <f t="shared" si="8"/>
        <v>0</v>
      </c>
    </row>
    <row r="316" spans="1:4" x14ac:dyDescent="0.2">
      <c r="A316" s="317">
        <f t="shared" si="9"/>
        <v>0</v>
      </c>
      <c r="D316" s="318">
        <f t="shared" si="8"/>
        <v>0</v>
      </c>
    </row>
    <row r="317" spans="1:4" x14ac:dyDescent="0.2">
      <c r="A317" s="317">
        <f t="shared" si="9"/>
        <v>0</v>
      </c>
      <c r="D317" s="318">
        <f t="shared" si="8"/>
        <v>0</v>
      </c>
    </row>
    <row r="318" spans="1:4" x14ac:dyDescent="0.2">
      <c r="A318" s="317">
        <f t="shared" si="9"/>
        <v>0</v>
      </c>
      <c r="D318" s="318">
        <f t="shared" si="8"/>
        <v>0</v>
      </c>
    </row>
    <row r="319" spans="1:4" x14ac:dyDescent="0.2">
      <c r="A319" s="317">
        <f t="shared" si="9"/>
        <v>0</v>
      </c>
      <c r="D319" s="318">
        <f t="shared" si="8"/>
        <v>0</v>
      </c>
    </row>
    <row r="320" spans="1:4" x14ac:dyDescent="0.2">
      <c r="A320" s="317">
        <f t="shared" si="9"/>
        <v>0</v>
      </c>
      <c r="D320" s="318">
        <f t="shared" si="8"/>
        <v>0</v>
      </c>
    </row>
    <row r="321" spans="1:4" x14ac:dyDescent="0.2">
      <c r="A321" s="317">
        <f t="shared" si="9"/>
        <v>0</v>
      </c>
      <c r="D321" s="318">
        <f t="shared" si="8"/>
        <v>0</v>
      </c>
    </row>
    <row r="322" spans="1:4" x14ac:dyDescent="0.2">
      <c r="A322" s="317">
        <f t="shared" si="9"/>
        <v>0</v>
      </c>
      <c r="D322" s="318">
        <f t="shared" si="8"/>
        <v>0</v>
      </c>
    </row>
    <row r="323" spans="1:4" x14ac:dyDescent="0.2">
      <c r="A323" s="317">
        <f t="shared" si="9"/>
        <v>0</v>
      </c>
      <c r="D323" s="318">
        <f t="shared" si="8"/>
        <v>0</v>
      </c>
    </row>
    <row r="324" spans="1:4" x14ac:dyDescent="0.2">
      <c r="A324" s="317">
        <f t="shared" si="9"/>
        <v>0</v>
      </c>
      <c r="D324" s="318">
        <f t="shared" si="8"/>
        <v>0</v>
      </c>
    </row>
    <row r="325" spans="1:4" x14ac:dyDescent="0.2">
      <c r="A325" s="317">
        <f t="shared" si="9"/>
        <v>0</v>
      </c>
      <c r="D325" s="318">
        <f t="shared" si="8"/>
        <v>0</v>
      </c>
    </row>
    <row r="326" spans="1:4" x14ac:dyDescent="0.2">
      <c r="A326" s="317">
        <f t="shared" si="9"/>
        <v>0</v>
      </c>
      <c r="D326" s="318">
        <f t="shared" si="8"/>
        <v>0</v>
      </c>
    </row>
    <row r="327" spans="1:4" x14ac:dyDescent="0.2">
      <c r="A327" s="317">
        <f t="shared" si="9"/>
        <v>0</v>
      </c>
      <c r="D327" s="318">
        <f t="shared" si="8"/>
        <v>0</v>
      </c>
    </row>
    <row r="328" spans="1:4" x14ac:dyDescent="0.2">
      <c r="A328" s="317">
        <f t="shared" si="9"/>
        <v>0</v>
      </c>
      <c r="D328" s="318">
        <f t="shared" si="8"/>
        <v>0</v>
      </c>
    </row>
    <row r="329" spans="1:4" x14ac:dyDescent="0.2">
      <c r="A329" s="317">
        <f t="shared" si="9"/>
        <v>0</v>
      </c>
      <c r="D329" s="318">
        <f t="shared" si="8"/>
        <v>0</v>
      </c>
    </row>
    <row r="330" spans="1:4" x14ac:dyDescent="0.2">
      <c r="A330" s="317">
        <f t="shared" si="9"/>
        <v>0</v>
      </c>
      <c r="D330" s="318">
        <f t="shared" si="8"/>
        <v>0</v>
      </c>
    </row>
    <row r="331" spans="1:4" x14ac:dyDescent="0.2">
      <c r="A331" s="317">
        <f t="shared" si="9"/>
        <v>0</v>
      </c>
      <c r="D331" s="318">
        <f t="shared" ref="D331:D394" si="10">C331</f>
        <v>0</v>
      </c>
    </row>
    <row r="332" spans="1:4" x14ac:dyDescent="0.2">
      <c r="A332" s="317">
        <f t="shared" si="9"/>
        <v>0</v>
      </c>
      <c r="D332" s="318">
        <f t="shared" si="10"/>
        <v>0</v>
      </c>
    </row>
    <row r="333" spans="1:4" x14ac:dyDescent="0.2">
      <c r="A333" s="317">
        <f t="shared" ref="A333:A396" si="11">INDEX(B333:H333,1,Sprachwahl)</f>
        <v>0</v>
      </c>
      <c r="D333" s="318">
        <f t="shared" si="10"/>
        <v>0</v>
      </c>
    </row>
    <row r="334" spans="1:4" x14ac:dyDescent="0.2">
      <c r="A334" s="317">
        <f t="shared" si="11"/>
        <v>0</v>
      </c>
      <c r="D334" s="318">
        <f t="shared" si="10"/>
        <v>0</v>
      </c>
    </row>
    <row r="335" spans="1:4" x14ac:dyDescent="0.2">
      <c r="A335" s="317">
        <f t="shared" si="11"/>
        <v>0</v>
      </c>
      <c r="D335" s="318">
        <f t="shared" si="10"/>
        <v>0</v>
      </c>
    </row>
    <row r="336" spans="1:4" x14ac:dyDescent="0.2">
      <c r="A336" s="317">
        <f t="shared" si="11"/>
        <v>0</v>
      </c>
      <c r="D336" s="318">
        <f t="shared" si="10"/>
        <v>0</v>
      </c>
    </row>
    <row r="337" spans="1:4" x14ac:dyDescent="0.2">
      <c r="A337" s="317">
        <f t="shared" si="11"/>
        <v>0</v>
      </c>
      <c r="D337" s="318">
        <f t="shared" si="10"/>
        <v>0</v>
      </c>
    </row>
    <row r="338" spans="1:4" x14ac:dyDescent="0.2">
      <c r="A338" s="317">
        <f t="shared" si="11"/>
        <v>0</v>
      </c>
      <c r="D338" s="318">
        <f t="shared" si="10"/>
        <v>0</v>
      </c>
    </row>
    <row r="339" spans="1:4" x14ac:dyDescent="0.2">
      <c r="A339" s="317">
        <f t="shared" si="11"/>
        <v>0</v>
      </c>
      <c r="D339" s="318">
        <f t="shared" si="10"/>
        <v>0</v>
      </c>
    </row>
    <row r="340" spans="1:4" x14ac:dyDescent="0.2">
      <c r="A340" s="317">
        <f t="shared" si="11"/>
        <v>0</v>
      </c>
      <c r="D340" s="318">
        <f t="shared" si="10"/>
        <v>0</v>
      </c>
    </row>
    <row r="341" spans="1:4" x14ac:dyDescent="0.2">
      <c r="A341" s="317">
        <f t="shared" si="11"/>
        <v>0</v>
      </c>
      <c r="D341" s="318">
        <f t="shared" si="10"/>
        <v>0</v>
      </c>
    </row>
    <row r="342" spans="1:4" x14ac:dyDescent="0.2">
      <c r="A342" s="317">
        <f t="shared" si="11"/>
        <v>0</v>
      </c>
      <c r="D342" s="318">
        <f t="shared" si="10"/>
        <v>0</v>
      </c>
    </row>
    <row r="343" spans="1:4" x14ac:dyDescent="0.2">
      <c r="A343" s="317">
        <f t="shared" si="11"/>
        <v>0</v>
      </c>
      <c r="D343" s="318">
        <f t="shared" si="10"/>
        <v>0</v>
      </c>
    </row>
    <row r="344" spans="1:4" x14ac:dyDescent="0.2">
      <c r="A344" s="317">
        <f t="shared" si="11"/>
        <v>0</v>
      </c>
      <c r="D344" s="318">
        <f t="shared" si="10"/>
        <v>0</v>
      </c>
    </row>
    <row r="345" spans="1:4" x14ac:dyDescent="0.2">
      <c r="A345" s="317">
        <f t="shared" si="11"/>
        <v>0</v>
      </c>
      <c r="D345" s="318">
        <f t="shared" si="10"/>
        <v>0</v>
      </c>
    </row>
    <row r="346" spans="1:4" x14ac:dyDescent="0.2">
      <c r="A346" s="317">
        <f t="shared" si="11"/>
        <v>0</v>
      </c>
      <c r="D346" s="318">
        <f t="shared" si="10"/>
        <v>0</v>
      </c>
    </row>
    <row r="347" spans="1:4" x14ac:dyDescent="0.2">
      <c r="A347" s="317">
        <f t="shared" si="11"/>
        <v>0</v>
      </c>
      <c r="D347" s="318">
        <f t="shared" si="10"/>
        <v>0</v>
      </c>
    </row>
    <row r="348" spans="1:4" x14ac:dyDescent="0.2">
      <c r="A348" s="317">
        <f t="shared" si="11"/>
        <v>0</v>
      </c>
      <c r="D348" s="318">
        <f t="shared" si="10"/>
        <v>0</v>
      </c>
    </row>
    <row r="349" spans="1:4" x14ac:dyDescent="0.2">
      <c r="A349" s="317">
        <f t="shared" si="11"/>
        <v>0</v>
      </c>
      <c r="D349" s="318">
        <f t="shared" si="10"/>
        <v>0</v>
      </c>
    </row>
    <row r="350" spans="1:4" x14ac:dyDescent="0.2">
      <c r="A350" s="317">
        <f t="shared" si="11"/>
        <v>0</v>
      </c>
      <c r="D350" s="318">
        <f t="shared" si="10"/>
        <v>0</v>
      </c>
    </row>
    <row r="351" spans="1:4" x14ac:dyDescent="0.2">
      <c r="A351" s="317">
        <f t="shared" si="11"/>
        <v>0</v>
      </c>
      <c r="D351" s="318">
        <f t="shared" si="10"/>
        <v>0</v>
      </c>
    </row>
    <row r="352" spans="1:4" x14ac:dyDescent="0.2">
      <c r="A352" s="317">
        <f t="shared" si="11"/>
        <v>0</v>
      </c>
      <c r="D352" s="318">
        <f t="shared" si="10"/>
        <v>0</v>
      </c>
    </row>
    <row r="353" spans="1:4" x14ac:dyDescent="0.2">
      <c r="A353" s="317">
        <f t="shared" si="11"/>
        <v>0</v>
      </c>
      <c r="D353" s="318">
        <f t="shared" si="10"/>
        <v>0</v>
      </c>
    </row>
    <row r="354" spans="1:4" x14ac:dyDescent="0.2">
      <c r="A354" s="317">
        <f t="shared" si="11"/>
        <v>0</v>
      </c>
      <c r="D354" s="318">
        <f t="shared" si="10"/>
        <v>0</v>
      </c>
    </row>
    <row r="355" spans="1:4" x14ac:dyDescent="0.2">
      <c r="A355" s="317">
        <f t="shared" si="11"/>
        <v>0</v>
      </c>
      <c r="D355" s="318">
        <f t="shared" si="10"/>
        <v>0</v>
      </c>
    </row>
    <row r="356" spans="1:4" x14ac:dyDescent="0.2">
      <c r="A356" s="317">
        <f t="shared" si="11"/>
        <v>0</v>
      </c>
      <c r="D356" s="318">
        <f t="shared" si="10"/>
        <v>0</v>
      </c>
    </row>
    <row r="357" spans="1:4" x14ac:dyDescent="0.2">
      <c r="A357" s="317">
        <f t="shared" si="11"/>
        <v>0</v>
      </c>
      <c r="D357" s="318">
        <f t="shared" si="10"/>
        <v>0</v>
      </c>
    </row>
    <row r="358" spans="1:4" x14ac:dyDescent="0.2">
      <c r="A358" s="317">
        <f t="shared" si="11"/>
        <v>0</v>
      </c>
      <c r="D358" s="318">
        <f t="shared" si="10"/>
        <v>0</v>
      </c>
    </row>
    <row r="359" spans="1:4" x14ac:dyDescent="0.2">
      <c r="A359" s="317">
        <f t="shared" si="11"/>
        <v>0</v>
      </c>
      <c r="D359" s="318">
        <f t="shared" si="10"/>
        <v>0</v>
      </c>
    </row>
    <row r="360" spans="1:4" x14ac:dyDescent="0.2">
      <c r="A360" s="317">
        <f t="shared" si="11"/>
        <v>0</v>
      </c>
      <c r="D360" s="318">
        <f t="shared" si="10"/>
        <v>0</v>
      </c>
    </row>
    <row r="361" spans="1:4" x14ac:dyDescent="0.2">
      <c r="A361" s="317">
        <f t="shared" si="11"/>
        <v>0</v>
      </c>
      <c r="D361" s="318">
        <f t="shared" si="10"/>
        <v>0</v>
      </c>
    </row>
    <row r="362" spans="1:4" x14ac:dyDescent="0.2">
      <c r="A362" s="317">
        <f t="shared" si="11"/>
        <v>0</v>
      </c>
      <c r="D362" s="318">
        <f t="shared" si="10"/>
        <v>0</v>
      </c>
    </row>
    <row r="363" spans="1:4" x14ac:dyDescent="0.2">
      <c r="A363" s="317">
        <f t="shared" si="11"/>
        <v>0</v>
      </c>
      <c r="D363" s="318">
        <f t="shared" si="10"/>
        <v>0</v>
      </c>
    </row>
    <row r="364" spans="1:4" x14ac:dyDescent="0.2">
      <c r="A364" s="317">
        <f t="shared" si="11"/>
        <v>0</v>
      </c>
      <c r="D364" s="318">
        <f t="shared" si="10"/>
        <v>0</v>
      </c>
    </row>
    <row r="365" spans="1:4" x14ac:dyDescent="0.2">
      <c r="A365" s="317">
        <f t="shared" si="11"/>
        <v>0</v>
      </c>
      <c r="D365" s="318">
        <f t="shared" si="10"/>
        <v>0</v>
      </c>
    </row>
    <row r="366" spans="1:4" x14ac:dyDescent="0.2">
      <c r="A366" s="317">
        <f t="shared" si="11"/>
        <v>0</v>
      </c>
      <c r="D366" s="318">
        <f t="shared" si="10"/>
        <v>0</v>
      </c>
    </row>
    <row r="367" spans="1:4" x14ac:dyDescent="0.2">
      <c r="A367" s="317">
        <f t="shared" si="11"/>
        <v>0</v>
      </c>
      <c r="D367" s="318">
        <f t="shared" si="10"/>
        <v>0</v>
      </c>
    </row>
    <row r="368" spans="1:4" x14ac:dyDescent="0.2">
      <c r="A368" s="317">
        <f t="shared" si="11"/>
        <v>0</v>
      </c>
      <c r="D368" s="318">
        <f t="shared" si="10"/>
        <v>0</v>
      </c>
    </row>
    <row r="369" spans="1:4" x14ac:dyDescent="0.2">
      <c r="A369" s="317">
        <f t="shared" si="11"/>
        <v>0</v>
      </c>
      <c r="D369" s="318">
        <f t="shared" si="10"/>
        <v>0</v>
      </c>
    </row>
    <row r="370" spans="1:4" x14ac:dyDescent="0.2">
      <c r="A370" s="317">
        <f t="shared" si="11"/>
        <v>0</v>
      </c>
      <c r="D370" s="318">
        <f t="shared" si="10"/>
        <v>0</v>
      </c>
    </row>
    <row r="371" spans="1:4" x14ac:dyDescent="0.2">
      <c r="A371" s="317">
        <f t="shared" si="11"/>
        <v>0</v>
      </c>
      <c r="D371" s="318">
        <f t="shared" si="10"/>
        <v>0</v>
      </c>
    </row>
    <row r="372" spans="1:4" x14ac:dyDescent="0.2">
      <c r="A372" s="317">
        <f t="shared" si="11"/>
        <v>0</v>
      </c>
      <c r="D372" s="318">
        <f t="shared" si="10"/>
        <v>0</v>
      </c>
    </row>
    <row r="373" spans="1:4" x14ac:dyDescent="0.2">
      <c r="A373" s="317">
        <f t="shared" si="11"/>
        <v>0</v>
      </c>
      <c r="D373" s="318">
        <f t="shared" si="10"/>
        <v>0</v>
      </c>
    </row>
    <row r="374" spans="1:4" x14ac:dyDescent="0.2">
      <c r="A374" s="317">
        <f t="shared" si="11"/>
        <v>0</v>
      </c>
      <c r="D374" s="318">
        <f t="shared" si="10"/>
        <v>0</v>
      </c>
    </row>
    <row r="375" spans="1:4" x14ac:dyDescent="0.2">
      <c r="A375" s="317">
        <f t="shared" si="11"/>
        <v>0</v>
      </c>
      <c r="D375" s="318">
        <f t="shared" si="10"/>
        <v>0</v>
      </c>
    </row>
    <row r="376" spans="1:4" x14ac:dyDescent="0.2">
      <c r="A376" s="317">
        <f t="shared" si="11"/>
        <v>0</v>
      </c>
      <c r="D376" s="318">
        <f t="shared" si="10"/>
        <v>0</v>
      </c>
    </row>
    <row r="377" spans="1:4" x14ac:dyDescent="0.2">
      <c r="A377" s="317">
        <f t="shared" si="11"/>
        <v>0</v>
      </c>
      <c r="D377" s="318">
        <f t="shared" si="10"/>
        <v>0</v>
      </c>
    </row>
    <row r="378" spans="1:4" x14ac:dyDescent="0.2">
      <c r="A378" s="317">
        <f t="shared" si="11"/>
        <v>0</v>
      </c>
      <c r="D378" s="318">
        <f t="shared" si="10"/>
        <v>0</v>
      </c>
    </row>
    <row r="379" spans="1:4" x14ac:dyDescent="0.2">
      <c r="A379" s="317">
        <f t="shared" si="11"/>
        <v>0</v>
      </c>
      <c r="D379" s="318">
        <f t="shared" si="10"/>
        <v>0</v>
      </c>
    </row>
    <row r="380" spans="1:4" x14ac:dyDescent="0.2">
      <c r="A380" s="317">
        <f t="shared" si="11"/>
        <v>0</v>
      </c>
      <c r="D380" s="318">
        <f t="shared" si="10"/>
        <v>0</v>
      </c>
    </row>
    <row r="381" spans="1:4" x14ac:dyDescent="0.2">
      <c r="A381" s="317">
        <f t="shared" si="11"/>
        <v>0</v>
      </c>
      <c r="D381" s="318">
        <f t="shared" si="10"/>
        <v>0</v>
      </c>
    </row>
    <row r="382" spans="1:4" x14ac:dyDescent="0.2">
      <c r="A382" s="317">
        <f t="shared" si="11"/>
        <v>0</v>
      </c>
      <c r="D382" s="318">
        <f t="shared" si="10"/>
        <v>0</v>
      </c>
    </row>
    <row r="383" spans="1:4" x14ac:dyDescent="0.2">
      <c r="A383" s="317">
        <f t="shared" si="11"/>
        <v>0</v>
      </c>
      <c r="D383" s="318">
        <f t="shared" si="10"/>
        <v>0</v>
      </c>
    </row>
    <row r="384" spans="1:4" x14ac:dyDescent="0.2">
      <c r="A384" s="317">
        <f t="shared" si="11"/>
        <v>0</v>
      </c>
      <c r="D384" s="318">
        <f t="shared" si="10"/>
        <v>0</v>
      </c>
    </row>
    <row r="385" spans="1:4" x14ac:dyDescent="0.2">
      <c r="A385" s="317">
        <f t="shared" si="11"/>
        <v>0</v>
      </c>
      <c r="D385" s="318">
        <f t="shared" si="10"/>
        <v>0</v>
      </c>
    </row>
    <row r="386" spans="1:4" x14ac:dyDescent="0.2">
      <c r="A386" s="317">
        <f t="shared" si="11"/>
        <v>0</v>
      </c>
      <c r="D386" s="318">
        <f t="shared" si="10"/>
        <v>0</v>
      </c>
    </row>
    <row r="387" spans="1:4" x14ac:dyDescent="0.2">
      <c r="A387" s="317">
        <f t="shared" si="11"/>
        <v>0</v>
      </c>
      <c r="D387" s="318">
        <f t="shared" si="10"/>
        <v>0</v>
      </c>
    </row>
    <row r="388" spans="1:4" x14ac:dyDescent="0.2">
      <c r="A388" s="317">
        <f t="shared" si="11"/>
        <v>0</v>
      </c>
      <c r="D388" s="318">
        <f t="shared" si="10"/>
        <v>0</v>
      </c>
    </row>
    <row r="389" spans="1:4" x14ac:dyDescent="0.2">
      <c r="A389" s="317">
        <f t="shared" si="11"/>
        <v>0</v>
      </c>
      <c r="D389" s="318">
        <f t="shared" si="10"/>
        <v>0</v>
      </c>
    </row>
    <row r="390" spans="1:4" x14ac:dyDescent="0.2">
      <c r="A390" s="317">
        <f t="shared" si="11"/>
        <v>0</v>
      </c>
      <c r="D390" s="318">
        <f t="shared" si="10"/>
        <v>0</v>
      </c>
    </row>
    <row r="391" spans="1:4" x14ac:dyDescent="0.2">
      <c r="A391" s="317">
        <f t="shared" si="11"/>
        <v>0</v>
      </c>
      <c r="D391" s="318">
        <f t="shared" si="10"/>
        <v>0</v>
      </c>
    </row>
    <row r="392" spans="1:4" x14ac:dyDescent="0.2">
      <c r="A392" s="317">
        <f t="shared" si="11"/>
        <v>0</v>
      </c>
      <c r="D392" s="318">
        <f t="shared" si="10"/>
        <v>0</v>
      </c>
    </row>
    <row r="393" spans="1:4" x14ac:dyDescent="0.2">
      <c r="A393" s="317">
        <f t="shared" si="11"/>
        <v>0</v>
      </c>
      <c r="D393" s="318">
        <f t="shared" si="10"/>
        <v>0</v>
      </c>
    </row>
    <row r="394" spans="1:4" x14ac:dyDescent="0.2">
      <c r="A394" s="317">
        <f t="shared" si="11"/>
        <v>0</v>
      </c>
      <c r="D394" s="318">
        <f t="shared" si="10"/>
        <v>0</v>
      </c>
    </row>
    <row r="395" spans="1:4" x14ac:dyDescent="0.2">
      <c r="A395" s="317">
        <f t="shared" si="11"/>
        <v>0</v>
      </c>
      <c r="D395" s="318">
        <f t="shared" ref="D395:D449" si="12">C395</f>
        <v>0</v>
      </c>
    </row>
    <row r="396" spans="1:4" x14ac:dyDescent="0.2">
      <c r="A396" s="317">
        <f t="shared" si="11"/>
        <v>0</v>
      </c>
      <c r="D396" s="318">
        <f t="shared" si="12"/>
        <v>0</v>
      </c>
    </row>
    <row r="397" spans="1:4" x14ac:dyDescent="0.2">
      <c r="A397" s="317">
        <f t="shared" ref="A397:A460" si="13">INDEX(B397:H397,1,Sprachwahl)</f>
        <v>0</v>
      </c>
      <c r="D397" s="318">
        <f t="shared" si="12"/>
        <v>0</v>
      </c>
    </row>
    <row r="398" spans="1:4" x14ac:dyDescent="0.2">
      <c r="A398" s="317">
        <f t="shared" si="13"/>
        <v>0</v>
      </c>
      <c r="D398" s="318">
        <f t="shared" si="12"/>
        <v>0</v>
      </c>
    </row>
    <row r="399" spans="1:4" x14ac:dyDescent="0.2">
      <c r="A399" s="317">
        <f t="shared" si="13"/>
        <v>0</v>
      </c>
      <c r="D399" s="318">
        <f t="shared" si="12"/>
        <v>0</v>
      </c>
    </row>
    <row r="400" spans="1:4" x14ac:dyDescent="0.2">
      <c r="A400" s="317">
        <f t="shared" si="13"/>
        <v>0</v>
      </c>
      <c r="D400" s="318">
        <f t="shared" si="12"/>
        <v>0</v>
      </c>
    </row>
    <row r="401" spans="1:4" x14ac:dyDescent="0.2">
      <c r="A401" s="317">
        <f t="shared" si="13"/>
        <v>0</v>
      </c>
      <c r="D401" s="318">
        <f t="shared" si="12"/>
        <v>0</v>
      </c>
    </row>
    <row r="402" spans="1:4" x14ac:dyDescent="0.2">
      <c r="A402" s="317">
        <f t="shared" si="13"/>
        <v>0</v>
      </c>
      <c r="D402" s="318">
        <f t="shared" si="12"/>
        <v>0</v>
      </c>
    </row>
    <row r="403" spans="1:4" x14ac:dyDescent="0.2">
      <c r="A403" s="317">
        <f t="shared" si="13"/>
        <v>0</v>
      </c>
      <c r="D403" s="318">
        <f t="shared" si="12"/>
        <v>0</v>
      </c>
    </row>
    <row r="404" spans="1:4" x14ac:dyDescent="0.2">
      <c r="A404" s="317">
        <f t="shared" si="13"/>
        <v>0</v>
      </c>
      <c r="D404" s="318">
        <f t="shared" si="12"/>
        <v>0</v>
      </c>
    </row>
    <row r="405" spans="1:4" x14ac:dyDescent="0.2">
      <c r="A405" s="317">
        <f t="shared" si="13"/>
        <v>0</v>
      </c>
      <c r="D405" s="318">
        <f t="shared" si="12"/>
        <v>0</v>
      </c>
    </row>
    <row r="406" spans="1:4" x14ac:dyDescent="0.2">
      <c r="A406" s="317">
        <f t="shared" si="13"/>
        <v>0</v>
      </c>
      <c r="D406" s="318">
        <f t="shared" si="12"/>
        <v>0</v>
      </c>
    </row>
    <row r="407" spans="1:4" x14ac:dyDescent="0.2">
      <c r="A407" s="317">
        <f t="shared" si="13"/>
        <v>0</v>
      </c>
      <c r="D407" s="318">
        <f t="shared" si="12"/>
        <v>0</v>
      </c>
    </row>
    <row r="408" spans="1:4" x14ac:dyDescent="0.2">
      <c r="A408" s="317">
        <f t="shared" si="13"/>
        <v>0</v>
      </c>
      <c r="D408" s="318">
        <f t="shared" si="12"/>
        <v>0</v>
      </c>
    </row>
    <row r="409" spans="1:4" x14ac:dyDescent="0.2">
      <c r="A409" s="317">
        <f t="shared" si="13"/>
        <v>0</v>
      </c>
      <c r="D409" s="318">
        <f t="shared" si="12"/>
        <v>0</v>
      </c>
    </row>
    <row r="410" spans="1:4" x14ac:dyDescent="0.2">
      <c r="A410" s="317">
        <f t="shared" si="13"/>
        <v>0</v>
      </c>
      <c r="D410" s="318">
        <f t="shared" si="12"/>
        <v>0</v>
      </c>
    </row>
    <row r="411" spans="1:4" x14ac:dyDescent="0.2">
      <c r="A411" s="317">
        <f t="shared" si="13"/>
        <v>0</v>
      </c>
      <c r="D411" s="318">
        <f t="shared" si="12"/>
        <v>0</v>
      </c>
    </row>
    <row r="412" spans="1:4" x14ac:dyDescent="0.2">
      <c r="A412" s="317">
        <f t="shared" si="13"/>
        <v>0</v>
      </c>
      <c r="D412" s="318">
        <f t="shared" si="12"/>
        <v>0</v>
      </c>
    </row>
    <row r="413" spans="1:4" x14ac:dyDescent="0.2">
      <c r="A413" s="317">
        <f t="shared" si="13"/>
        <v>0</v>
      </c>
      <c r="D413" s="318">
        <f t="shared" si="12"/>
        <v>0</v>
      </c>
    </row>
    <row r="414" spans="1:4" x14ac:dyDescent="0.2">
      <c r="A414" s="317">
        <f t="shared" si="13"/>
        <v>0</v>
      </c>
      <c r="D414" s="318">
        <f t="shared" si="12"/>
        <v>0</v>
      </c>
    </row>
    <row r="415" spans="1:4" x14ac:dyDescent="0.2">
      <c r="A415" s="317">
        <f t="shared" si="13"/>
        <v>0</v>
      </c>
      <c r="D415" s="318">
        <f t="shared" si="12"/>
        <v>0</v>
      </c>
    </row>
    <row r="416" spans="1:4" x14ac:dyDescent="0.2">
      <c r="A416" s="317">
        <f t="shared" si="13"/>
        <v>0</v>
      </c>
      <c r="D416" s="318">
        <f t="shared" si="12"/>
        <v>0</v>
      </c>
    </row>
    <row r="417" spans="1:4" x14ac:dyDescent="0.2">
      <c r="A417" s="317">
        <f t="shared" si="13"/>
        <v>0</v>
      </c>
      <c r="D417" s="318">
        <f t="shared" si="12"/>
        <v>0</v>
      </c>
    </row>
    <row r="418" spans="1:4" x14ac:dyDescent="0.2">
      <c r="A418" s="317">
        <f t="shared" si="13"/>
        <v>0</v>
      </c>
      <c r="D418" s="318">
        <f t="shared" si="12"/>
        <v>0</v>
      </c>
    </row>
    <row r="419" spans="1:4" x14ac:dyDescent="0.2">
      <c r="A419" s="317">
        <f t="shared" si="13"/>
        <v>0</v>
      </c>
      <c r="D419" s="318">
        <f t="shared" si="12"/>
        <v>0</v>
      </c>
    </row>
    <row r="420" spans="1:4" x14ac:dyDescent="0.2">
      <c r="A420" s="317">
        <f t="shared" si="13"/>
        <v>0</v>
      </c>
      <c r="D420" s="318">
        <f t="shared" si="12"/>
        <v>0</v>
      </c>
    </row>
    <row r="421" spans="1:4" x14ac:dyDescent="0.2">
      <c r="A421" s="317">
        <f t="shared" si="13"/>
        <v>0</v>
      </c>
      <c r="D421" s="318">
        <f t="shared" si="12"/>
        <v>0</v>
      </c>
    </row>
    <row r="422" spans="1:4" x14ac:dyDescent="0.2">
      <c r="A422" s="317">
        <f t="shared" si="13"/>
        <v>0</v>
      </c>
      <c r="D422" s="318">
        <f t="shared" si="12"/>
        <v>0</v>
      </c>
    </row>
    <row r="423" spans="1:4" x14ac:dyDescent="0.2">
      <c r="A423" s="317">
        <f t="shared" si="13"/>
        <v>0</v>
      </c>
      <c r="D423" s="318">
        <f t="shared" si="12"/>
        <v>0</v>
      </c>
    </row>
    <row r="424" spans="1:4" x14ac:dyDescent="0.2">
      <c r="A424" s="317">
        <f t="shared" si="13"/>
        <v>0</v>
      </c>
      <c r="D424" s="318">
        <f t="shared" si="12"/>
        <v>0</v>
      </c>
    </row>
    <row r="425" spans="1:4" x14ac:dyDescent="0.2">
      <c r="A425" s="317">
        <f t="shared" si="13"/>
        <v>0</v>
      </c>
      <c r="D425" s="318">
        <f t="shared" si="12"/>
        <v>0</v>
      </c>
    </row>
    <row r="426" spans="1:4" x14ac:dyDescent="0.2">
      <c r="A426" s="317">
        <f t="shared" si="13"/>
        <v>0</v>
      </c>
      <c r="D426" s="318">
        <f t="shared" si="12"/>
        <v>0</v>
      </c>
    </row>
    <row r="427" spans="1:4" x14ac:dyDescent="0.2">
      <c r="A427" s="317">
        <f t="shared" si="13"/>
        <v>0</v>
      </c>
      <c r="D427" s="318">
        <f t="shared" si="12"/>
        <v>0</v>
      </c>
    </row>
    <row r="428" spans="1:4" x14ac:dyDescent="0.2">
      <c r="A428" s="317">
        <f t="shared" si="13"/>
        <v>0</v>
      </c>
      <c r="D428" s="318">
        <f t="shared" si="12"/>
        <v>0</v>
      </c>
    </row>
    <row r="429" spans="1:4" x14ac:dyDescent="0.2">
      <c r="A429" s="317">
        <f t="shared" si="13"/>
        <v>0</v>
      </c>
      <c r="D429" s="318">
        <f t="shared" si="12"/>
        <v>0</v>
      </c>
    </row>
    <row r="430" spans="1:4" x14ac:dyDescent="0.2">
      <c r="A430" s="317">
        <f t="shared" si="13"/>
        <v>0</v>
      </c>
      <c r="D430" s="318">
        <f t="shared" si="12"/>
        <v>0</v>
      </c>
    </row>
    <row r="431" spans="1:4" x14ac:dyDescent="0.2">
      <c r="A431" s="317">
        <f t="shared" si="13"/>
        <v>0</v>
      </c>
      <c r="D431" s="318">
        <f t="shared" si="12"/>
        <v>0</v>
      </c>
    </row>
    <row r="432" spans="1:4" x14ac:dyDescent="0.2">
      <c r="A432" s="317">
        <f t="shared" si="13"/>
        <v>0</v>
      </c>
      <c r="D432" s="318">
        <f t="shared" si="12"/>
        <v>0</v>
      </c>
    </row>
    <row r="433" spans="1:4" x14ac:dyDescent="0.2">
      <c r="A433" s="317">
        <f t="shared" si="13"/>
        <v>0</v>
      </c>
      <c r="D433" s="318">
        <f t="shared" si="12"/>
        <v>0</v>
      </c>
    </row>
    <row r="434" spans="1:4" x14ac:dyDescent="0.2">
      <c r="A434" s="317">
        <f t="shared" si="13"/>
        <v>0</v>
      </c>
      <c r="D434" s="318">
        <f t="shared" si="12"/>
        <v>0</v>
      </c>
    </row>
    <row r="435" spans="1:4" x14ac:dyDescent="0.2">
      <c r="A435" s="317">
        <f t="shared" si="13"/>
        <v>0</v>
      </c>
      <c r="D435" s="318">
        <f t="shared" si="12"/>
        <v>0</v>
      </c>
    </row>
    <row r="436" spans="1:4" x14ac:dyDescent="0.2">
      <c r="A436" s="317">
        <f t="shared" si="13"/>
        <v>0</v>
      </c>
      <c r="D436" s="318">
        <f t="shared" si="12"/>
        <v>0</v>
      </c>
    </row>
    <row r="437" spans="1:4" x14ac:dyDescent="0.2">
      <c r="A437" s="317">
        <f t="shared" si="13"/>
        <v>0</v>
      </c>
      <c r="D437" s="318">
        <f t="shared" si="12"/>
        <v>0</v>
      </c>
    </row>
    <row r="438" spans="1:4" x14ac:dyDescent="0.2">
      <c r="A438" s="317">
        <f t="shared" si="13"/>
        <v>0</v>
      </c>
      <c r="D438" s="318">
        <f t="shared" si="12"/>
        <v>0</v>
      </c>
    </row>
    <row r="439" spans="1:4" x14ac:dyDescent="0.2">
      <c r="A439" s="317">
        <f t="shared" si="13"/>
        <v>0</v>
      </c>
      <c r="D439" s="318">
        <f t="shared" si="12"/>
        <v>0</v>
      </c>
    </row>
    <row r="440" spans="1:4" x14ac:dyDescent="0.2">
      <c r="A440" s="317">
        <f t="shared" si="13"/>
        <v>0</v>
      </c>
      <c r="D440" s="318">
        <f t="shared" si="12"/>
        <v>0</v>
      </c>
    </row>
    <row r="441" spans="1:4" x14ac:dyDescent="0.2">
      <c r="A441" s="317">
        <f t="shared" si="13"/>
        <v>0</v>
      </c>
      <c r="D441" s="318">
        <f t="shared" si="12"/>
        <v>0</v>
      </c>
    </row>
    <row r="442" spans="1:4" x14ac:dyDescent="0.2">
      <c r="A442" s="317">
        <f t="shared" si="13"/>
        <v>0</v>
      </c>
      <c r="D442" s="318">
        <f t="shared" si="12"/>
        <v>0</v>
      </c>
    </row>
    <row r="443" spans="1:4" x14ac:dyDescent="0.2">
      <c r="A443" s="317">
        <f t="shared" si="13"/>
        <v>0</v>
      </c>
      <c r="D443" s="318">
        <f t="shared" si="12"/>
        <v>0</v>
      </c>
    </row>
    <row r="444" spans="1:4" x14ac:dyDescent="0.2">
      <c r="A444" s="317">
        <f t="shared" si="13"/>
        <v>0</v>
      </c>
      <c r="D444" s="318">
        <f t="shared" si="12"/>
        <v>0</v>
      </c>
    </row>
    <row r="445" spans="1:4" x14ac:dyDescent="0.2">
      <c r="A445" s="317">
        <f t="shared" si="13"/>
        <v>0</v>
      </c>
      <c r="D445" s="318">
        <f t="shared" si="12"/>
        <v>0</v>
      </c>
    </row>
    <row r="446" spans="1:4" x14ac:dyDescent="0.2">
      <c r="A446" s="317">
        <f t="shared" si="13"/>
        <v>0</v>
      </c>
      <c r="D446" s="318">
        <f t="shared" si="12"/>
        <v>0</v>
      </c>
    </row>
    <row r="447" spans="1:4" x14ac:dyDescent="0.2">
      <c r="A447" s="317">
        <f t="shared" si="13"/>
        <v>0</v>
      </c>
      <c r="D447" s="318">
        <f t="shared" si="12"/>
        <v>0</v>
      </c>
    </row>
    <row r="448" spans="1:4" x14ac:dyDescent="0.2">
      <c r="A448" s="317">
        <f t="shared" si="13"/>
        <v>0</v>
      </c>
      <c r="D448" s="318">
        <f t="shared" si="12"/>
        <v>0</v>
      </c>
    </row>
    <row r="449" spans="1:4" x14ac:dyDescent="0.2">
      <c r="A449" s="317">
        <f t="shared" si="13"/>
        <v>0</v>
      </c>
      <c r="D449" s="318">
        <f t="shared" si="12"/>
        <v>0</v>
      </c>
    </row>
    <row r="450" spans="1:4" x14ac:dyDescent="0.2">
      <c r="A450" s="317">
        <f t="shared" si="13"/>
        <v>0</v>
      </c>
    </row>
    <row r="451" spans="1:4" x14ac:dyDescent="0.2">
      <c r="A451" s="317">
        <f t="shared" si="13"/>
        <v>0</v>
      </c>
    </row>
    <row r="452" spans="1:4" x14ac:dyDescent="0.2">
      <c r="A452" s="317">
        <f t="shared" si="13"/>
        <v>0</v>
      </c>
    </row>
    <row r="453" spans="1:4" x14ac:dyDescent="0.2">
      <c r="A453" s="317">
        <f t="shared" si="13"/>
        <v>0</v>
      </c>
    </row>
    <row r="454" spans="1:4" x14ac:dyDescent="0.2">
      <c r="A454" s="317">
        <f t="shared" si="13"/>
        <v>0</v>
      </c>
    </row>
    <row r="455" spans="1:4" x14ac:dyDescent="0.2">
      <c r="A455" s="317">
        <f t="shared" si="13"/>
        <v>0</v>
      </c>
    </row>
    <row r="456" spans="1:4" x14ac:dyDescent="0.2">
      <c r="A456" s="317">
        <f t="shared" si="13"/>
        <v>0</v>
      </c>
    </row>
    <row r="457" spans="1:4" x14ac:dyDescent="0.2">
      <c r="A457" s="317">
        <f t="shared" si="13"/>
        <v>0</v>
      </c>
    </row>
    <row r="458" spans="1:4" x14ac:dyDescent="0.2">
      <c r="A458" s="317">
        <f t="shared" si="13"/>
        <v>0</v>
      </c>
    </row>
    <row r="459" spans="1:4" x14ac:dyDescent="0.2">
      <c r="A459" s="317">
        <f t="shared" si="13"/>
        <v>0</v>
      </c>
    </row>
    <row r="460" spans="1:4" x14ac:dyDescent="0.2">
      <c r="A460" s="317">
        <f t="shared" si="13"/>
        <v>0</v>
      </c>
    </row>
    <row r="461" spans="1:4" x14ac:dyDescent="0.2">
      <c r="A461" s="317">
        <f t="shared" ref="A461:A493" si="14">INDEX(B461:H461,1,Sprachwahl)</f>
        <v>0</v>
      </c>
    </row>
    <row r="462" spans="1:4" x14ac:dyDescent="0.2">
      <c r="A462" s="317">
        <f t="shared" si="14"/>
        <v>0</v>
      </c>
    </row>
    <row r="463" spans="1:4" x14ac:dyDescent="0.2">
      <c r="A463" s="317">
        <f t="shared" si="14"/>
        <v>0</v>
      </c>
    </row>
    <row r="464" spans="1:4" x14ac:dyDescent="0.2">
      <c r="A464" s="317">
        <f t="shared" si="14"/>
        <v>0</v>
      </c>
    </row>
    <row r="465" spans="1:1" x14ac:dyDescent="0.2">
      <c r="A465" s="317">
        <f t="shared" si="14"/>
        <v>0</v>
      </c>
    </row>
    <row r="466" spans="1:1" x14ac:dyDescent="0.2">
      <c r="A466" s="317">
        <f t="shared" si="14"/>
        <v>0</v>
      </c>
    </row>
    <row r="467" spans="1:1" x14ac:dyDescent="0.2">
      <c r="A467" s="317">
        <f t="shared" si="14"/>
        <v>0</v>
      </c>
    </row>
    <row r="468" spans="1:1" x14ac:dyDescent="0.2">
      <c r="A468" s="317">
        <f t="shared" si="14"/>
        <v>0</v>
      </c>
    </row>
    <row r="469" spans="1:1" x14ac:dyDescent="0.2">
      <c r="A469" s="317">
        <f t="shared" si="14"/>
        <v>0</v>
      </c>
    </row>
    <row r="470" spans="1:1" x14ac:dyDescent="0.2">
      <c r="A470" s="317">
        <f t="shared" si="14"/>
        <v>0</v>
      </c>
    </row>
    <row r="471" spans="1:1" x14ac:dyDescent="0.2">
      <c r="A471" s="317">
        <f t="shared" si="14"/>
        <v>0</v>
      </c>
    </row>
    <row r="472" spans="1:1" x14ac:dyDescent="0.2">
      <c r="A472" s="317">
        <f t="shared" si="14"/>
        <v>0</v>
      </c>
    </row>
    <row r="473" spans="1:1" x14ac:dyDescent="0.2">
      <c r="A473" s="317">
        <f t="shared" si="14"/>
        <v>0</v>
      </c>
    </row>
    <row r="474" spans="1:1" x14ac:dyDescent="0.2">
      <c r="A474" s="317">
        <f t="shared" si="14"/>
        <v>0</v>
      </c>
    </row>
    <row r="475" spans="1:1" x14ac:dyDescent="0.2">
      <c r="A475" s="317">
        <f t="shared" si="14"/>
        <v>0</v>
      </c>
    </row>
    <row r="476" spans="1:1" x14ac:dyDescent="0.2">
      <c r="A476" s="317">
        <f t="shared" si="14"/>
        <v>0</v>
      </c>
    </row>
    <row r="477" spans="1:1" x14ac:dyDescent="0.2">
      <c r="A477" s="317">
        <f t="shared" si="14"/>
        <v>0</v>
      </c>
    </row>
    <row r="478" spans="1:1" x14ac:dyDescent="0.2">
      <c r="A478" s="317">
        <f t="shared" si="14"/>
        <v>0</v>
      </c>
    </row>
    <row r="479" spans="1:1" x14ac:dyDescent="0.2">
      <c r="A479" s="317">
        <f t="shared" si="14"/>
        <v>0</v>
      </c>
    </row>
    <row r="480" spans="1:1" x14ac:dyDescent="0.2">
      <c r="A480" s="317">
        <f t="shared" si="14"/>
        <v>0</v>
      </c>
    </row>
    <row r="481" spans="1:1" x14ac:dyDescent="0.2">
      <c r="A481" s="317">
        <f t="shared" si="14"/>
        <v>0</v>
      </c>
    </row>
    <row r="482" spans="1:1" x14ac:dyDescent="0.2">
      <c r="A482" s="317">
        <f t="shared" si="14"/>
        <v>0</v>
      </c>
    </row>
    <row r="483" spans="1:1" x14ac:dyDescent="0.2">
      <c r="A483" s="317">
        <f t="shared" si="14"/>
        <v>0</v>
      </c>
    </row>
    <row r="484" spans="1:1" x14ac:dyDescent="0.2">
      <c r="A484" s="317">
        <f t="shared" si="14"/>
        <v>0</v>
      </c>
    </row>
    <row r="485" spans="1:1" x14ac:dyDescent="0.2">
      <c r="A485" s="317">
        <f t="shared" si="14"/>
        <v>0</v>
      </c>
    </row>
    <row r="486" spans="1:1" x14ac:dyDescent="0.2">
      <c r="A486" s="317">
        <f t="shared" si="14"/>
        <v>0</v>
      </c>
    </row>
    <row r="487" spans="1:1" x14ac:dyDescent="0.2">
      <c r="A487" s="317">
        <f t="shared" si="14"/>
        <v>0</v>
      </c>
    </row>
    <row r="488" spans="1:1" x14ac:dyDescent="0.2">
      <c r="A488" s="317">
        <f t="shared" si="14"/>
        <v>0</v>
      </c>
    </row>
    <row r="489" spans="1:1" x14ac:dyDescent="0.2">
      <c r="A489" s="317">
        <f t="shared" si="14"/>
        <v>0</v>
      </c>
    </row>
    <row r="490" spans="1:1" x14ac:dyDescent="0.2">
      <c r="A490" s="317">
        <f t="shared" si="14"/>
        <v>0</v>
      </c>
    </row>
    <row r="491" spans="1:1" x14ac:dyDescent="0.2">
      <c r="A491" s="317">
        <f t="shared" si="14"/>
        <v>0</v>
      </c>
    </row>
    <row r="492" spans="1:1" x14ac:dyDescent="0.2">
      <c r="A492" s="317">
        <f t="shared" si="14"/>
        <v>0</v>
      </c>
    </row>
    <row r="493" spans="1:1" x14ac:dyDescent="0.2">
      <c r="A493" s="317">
        <f t="shared" si="14"/>
        <v>0</v>
      </c>
    </row>
    <row r="494" spans="1:1" x14ac:dyDescent="0.2">
      <c r="A494" s="317">
        <f t="shared" ref="A494:A524" si="15">INDEX(B494:H494,1,Sprachwahl)</f>
        <v>0</v>
      </c>
    </row>
    <row r="495" spans="1:1" x14ac:dyDescent="0.2">
      <c r="A495" s="317">
        <f t="shared" si="15"/>
        <v>0</v>
      </c>
    </row>
    <row r="496" spans="1:1" x14ac:dyDescent="0.2">
      <c r="A496" s="317">
        <f t="shared" si="15"/>
        <v>0</v>
      </c>
    </row>
    <row r="497" spans="1:1" x14ac:dyDescent="0.2">
      <c r="A497" s="317">
        <f t="shared" si="15"/>
        <v>0</v>
      </c>
    </row>
    <row r="498" spans="1:1" x14ac:dyDescent="0.2">
      <c r="A498" s="317">
        <f t="shared" si="15"/>
        <v>0</v>
      </c>
    </row>
    <row r="499" spans="1:1" x14ac:dyDescent="0.2">
      <c r="A499" s="317">
        <f t="shared" si="15"/>
        <v>0</v>
      </c>
    </row>
    <row r="500" spans="1:1" x14ac:dyDescent="0.2">
      <c r="A500" s="317">
        <f t="shared" si="15"/>
        <v>0</v>
      </c>
    </row>
    <row r="501" spans="1:1" x14ac:dyDescent="0.2">
      <c r="A501" s="317">
        <f t="shared" si="15"/>
        <v>0</v>
      </c>
    </row>
    <row r="502" spans="1:1" x14ac:dyDescent="0.2">
      <c r="A502" s="317">
        <f t="shared" si="15"/>
        <v>0</v>
      </c>
    </row>
    <row r="503" spans="1:1" x14ac:dyDescent="0.2">
      <c r="A503" s="317">
        <f t="shared" si="15"/>
        <v>0</v>
      </c>
    </row>
    <row r="504" spans="1:1" x14ac:dyDescent="0.2">
      <c r="A504" s="317">
        <f t="shared" si="15"/>
        <v>0</v>
      </c>
    </row>
    <row r="505" spans="1:1" x14ac:dyDescent="0.2">
      <c r="A505" s="317">
        <f t="shared" si="15"/>
        <v>0</v>
      </c>
    </row>
    <row r="506" spans="1:1" x14ac:dyDescent="0.2">
      <c r="A506" s="317">
        <f t="shared" si="15"/>
        <v>0</v>
      </c>
    </row>
    <row r="507" spans="1:1" x14ac:dyDescent="0.2">
      <c r="A507" s="317">
        <f t="shared" si="15"/>
        <v>0</v>
      </c>
    </row>
    <row r="508" spans="1:1" x14ac:dyDescent="0.2">
      <c r="A508" s="317">
        <f t="shared" si="15"/>
        <v>0</v>
      </c>
    </row>
    <row r="509" spans="1:1" x14ac:dyDescent="0.2">
      <c r="A509" s="317">
        <f t="shared" si="15"/>
        <v>0</v>
      </c>
    </row>
    <row r="510" spans="1:1" x14ac:dyDescent="0.2">
      <c r="A510" s="317">
        <f t="shared" si="15"/>
        <v>0</v>
      </c>
    </row>
    <row r="511" spans="1:1" x14ac:dyDescent="0.2">
      <c r="A511" s="317">
        <f t="shared" si="15"/>
        <v>0</v>
      </c>
    </row>
    <row r="512" spans="1:1" x14ac:dyDescent="0.2">
      <c r="A512" s="317">
        <f t="shared" si="15"/>
        <v>0</v>
      </c>
    </row>
    <row r="513" spans="1:33" x14ac:dyDescent="0.2">
      <c r="A513" s="317">
        <f t="shared" si="15"/>
        <v>0</v>
      </c>
    </row>
    <row r="514" spans="1:33" x14ac:dyDescent="0.2">
      <c r="A514" s="317">
        <f t="shared" si="15"/>
        <v>0</v>
      </c>
    </row>
    <row r="515" spans="1:33" x14ac:dyDescent="0.2">
      <c r="A515" s="317">
        <f t="shared" si="15"/>
        <v>0</v>
      </c>
    </row>
    <row r="516" spans="1:33" x14ac:dyDescent="0.2">
      <c r="A516" s="317">
        <f t="shared" si="15"/>
        <v>0</v>
      </c>
    </row>
    <row r="517" spans="1:33" x14ac:dyDescent="0.2">
      <c r="A517" s="317">
        <f t="shared" si="15"/>
        <v>0</v>
      </c>
    </row>
    <row r="518" spans="1:33" x14ac:dyDescent="0.2">
      <c r="A518" s="317">
        <f t="shared" si="15"/>
        <v>0</v>
      </c>
    </row>
    <row r="519" spans="1:33" x14ac:dyDescent="0.2">
      <c r="A519" s="317">
        <f t="shared" si="15"/>
        <v>0</v>
      </c>
    </row>
    <row r="520" spans="1:33" x14ac:dyDescent="0.2">
      <c r="A520" s="317">
        <f t="shared" si="15"/>
        <v>0</v>
      </c>
    </row>
    <row r="521" spans="1:33" x14ac:dyDescent="0.2">
      <c r="A521" s="317">
        <f t="shared" si="15"/>
        <v>0</v>
      </c>
      <c r="AG521" s="317" t="e">
        <f>Languages!A1402v</f>
        <v>#NAME?</v>
      </c>
    </row>
    <row r="522" spans="1:33" x14ac:dyDescent="0.2">
      <c r="A522" s="317">
        <f t="shared" si="15"/>
        <v>0</v>
      </c>
    </row>
    <row r="523" spans="1:33" x14ac:dyDescent="0.2">
      <c r="A523" s="317">
        <f t="shared" si="15"/>
        <v>0</v>
      </c>
    </row>
    <row r="524" spans="1:33" x14ac:dyDescent="0.2">
      <c r="A524" s="317">
        <f t="shared" si="15"/>
        <v>0</v>
      </c>
    </row>
    <row r="525" spans="1:33" x14ac:dyDescent="0.2">
      <c r="A525" s="317">
        <f t="shared" ref="A525:A588" si="16">INDEX(B525:H525,1,Sprachwahl)</f>
        <v>0</v>
      </c>
    </row>
    <row r="526" spans="1:33" x14ac:dyDescent="0.2">
      <c r="A526" s="317">
        <f t="shared" si="16"/>
        <v>0</v>
      </c>
    </row>
    <row r="527" spans="1:33" x14ac:dyDescent="0.2">
      <c r="A527" s="317">
        <f t="shared" si="16"/>
        <v>0</v>
      </c>
    </row>
    <row r="528" spans="1:33" x14ac:dyDescent="0.2">
      <c r="A528" s="317">
        <f t="shared" si="16"/>
        <v>0</v>
      </c>
    </row>
    <row r="529" spans="1:1" x14ac:dyDescent="0.2">
      <c r="A529" s="317">
        <f t="shared" si="16"/>
        <v>0</v>
      </c>
    </row>
    <row r="530" spans="1:1" x14ac:dyDescent="0.2">
      <c r="A530" s="317">
        <f t="shared" si="16"/>
        <v>0</v>
      </c>
    </row>
    <row r="531" spans="1:1" x14ac:dyDescent="0.2">
      <c r="A531" s="317">
        <f t="shared" si="16"/>
        <v>0</v>
      </c>
    </row>
    <row r="532" spans="1:1" x14ac:dyDescent="0.2">
      <c r="A532" s="317">
        <f t="shared" si="16"/>
        <v>0</v>
      </c>
    </row>
    <row r="533" spans="1:1" x14ac:dyDescent="0.2">
      <c r="A533" s="317">
        <f t="shared" si="16"/>
        <v>0</v>
      </c>
    </row>
    <row r="534" spans="1:1" x14ac:dyDescent="0.2">
      <c r="A534" s="317">
        <f t="shared" si="16"/>
        <v>0</v>
      </c>
    </row>
    <row r="535" spans="1:1" x14ac:dyDescent="0.2">
      <c r="A535" s="317">
        <f t="shared" si="16"/>
        <v>0</v>
      </c>
    </row>
    <row r="536" spans="1:1" x14ac:dyDescent="0.2">
      <c r="A536" s="317">
        <f t="shared" si="16"/>
        <v>0</v>
      </c>
    </row>
    <row r="537" spans="1:1" x14ac:dyDescent="0.2">
      <c r="A537" s="317">
        <f t="shared" si="16"/>
        <v>0</v>
      </c>
    </row>
    <row r="538" spans="1:1" x14ac:dyDescent="0.2">
      <c r="A538" s="317">
        <f t="shared" si="16"/>
        <v>0</v>
      </c>
    </row>
    <row r="539" spans="1:1" x14ac:dyDescent="0.2">
      <c r="A539" s="317">
        <f t="shared" si="16"/>
        <v>0</v>
      </c>
    </row>
    <row r="540" spans="1:1" x14ac:dyDescent="0.2">
      <c r="A540" s="317">
        <f t="shared" si="16"/>
        <v>0</v>
      </c>
    </row>
    <row r="541" spans="1:1" x14ac:dyDescent="0.2">
      <c r="A541" s="317">
        <f t="shared" si="16"/>
        <v>0</v>
      </c>
    </row>
    <row r="542" spans="1:1" x14ac:dyDescent="0.2">
      <c r="A542" s="317">
        <f t="shared" si="16"/>
        <v>0</v>
      </c>
    </row>
    <row r="543" spans="1:1" x14ac:dyDescent="0.2">
      <c r="A543" s="317">
        <f t="shared" si="16"/>
        <v>0</v>
      </c>
    </row>
    <row r="544" spans="1:1" x14ac:dyDescent="0.2">
      <c r="A544" s="317">
        <f t="shared" si="16"/>
        <v>0</v>
      </c>
    </row>
    <row r="545" spans="1:1" x14ac:dyDescent="0.2">
      <c r="A545" s="317">
        <f t="shared" si="16"/>
        <v>0</v>
      </c>
    </row>
    <row r="546" spans="1:1" x14ac:dyDescent="0.2">
      <c r="A546" s="317">
        <f t="shared" si="16"/>
        <v>0</v>
      </c>
    </row>
    <row r="547" spans="1:1" x14ac:dyDescent="0.2">
      <c r="A547" s="317">
        <f t="shared" si="16"/>
        <v>0</v>
      </c>
    </row>
    <row r="548" spans="1:1" x14ac:dyDescent="0.2">
      <c r="A548" s="317">
        <f t="shared" si="16"/>
        <v>0</v>
      </c>
    </row>
    <row r="549" spans="1:1" x14ac:dyDescent="0.2">
      <c r="A549" s="317">
        <f t="shared" si="16"/>
        <v>0</v>
      </c>
    </row>
    <row r="550" spans="1:1" x14ac:dyDescent="0.2">
      <c r="A550" s="317">
        <f t="shared" si="16"/>
        <v>0</v>
      </c>
    </row>
    <row r="551" spans="1:1" x14ac:dyDescent="0.2">
      <c r="A551" s="317">
        <f t="shared" si="16"/>
        <v>0</v>
      </c>
    </row>
    <row r="552" spans="1:1" x14ac:dyDescent="0.2">
      <c r="A552" s="317">
        <f t="shared" si="16"/>
        <v>0</v>
      </c>
    </row>
    <row r="553" spans="1:1" x14ac:dyDescent="0.2">
      <c r="A553" s="317">
        <f t="shared" si="16"/>
        <v>0</v>
      </c>
    </row>
    <row r="554" spans="1:1" x14ac:dyDescent="0.2">
      <c r="A554" s="317">
        <f t="shared" si="16"/>
        <v>0</v>
      </c>
    </row>
    <row r="555" spans="1:1" x14ac:dyDescent="0.2">
      <c r="A555" s="317">
        <f t="shared" si="16"/>
        <v>0</v>
      </c>
    </row>
    <row r="556" spans="1:1" x14ac:dyDescent="0.2">
      <c r="A556" s="317">
        <f t="shared" si="16"/>
        <v>0</v>
      </c>
    </row>
    <row r="557" spans="1:1" x14ac:dyDescent="0.2">
      <c r="A557" s="317">
        <f t="shared" si="16"/>
        <v>0</v>
      </c>
    </row>
    <row r="558" spans="1:1" x14ac:dyDescent="0.2">
      <c r="A558" s="317">
        <f t="shared" si="16"/>
        <v>0</v>
      </c>
    </row>
    <row r="559" spans="1:1" x14ac:dyDescent="0.2">
      <c r="A559" s="317">
        <f t="shared" si="16"/>
        <v>0</v>
      </c>
    </row>
    <row r="560" spans="1:1" x14ac:dyDescent="0.2">
      <c r="A560" s="317">
        <f t="shared" si="16"/>
        <v>0</v>
      </c>
    </row>
    <row r="561" spans="1:1" x14ac:dyDescent="0.2">
      <c r="A561" s="317">
        <f t="shared" si="16"/>
        <v>0</v>
      </c>
    </row>
    <row r="562" spans="1:1" x14ac:dyDescent="0.2">
      <c r="A562" s="317">
        <f t="shared" si="16"/>
        <v>0</v>
      </c>
    </row>
    <row r="563" spans="1:1" x14ac:dyDescent="0.2">
      <c r="A563" s="317">
        <f t="shared" si="16"/>
        <v>0</v>
      </c>
    </row>
    <row r="564" spans="1:1" x14ac:dyDescent="0.2">
      <c r="A564" s="317">
        <f t="shared" si="16"/>
        <v>0</v>
      </c>
    </row>
    <row r="565" spans="1:1" x14ac:dyDescent="0.2">
      <c r="A565" s="317">
        <f t="shared" si="16"/>
        <v>0</v>
      </c>
    </row>
    <row r="566" spans="1:1" x14ac:dyDescent="0.2">
      <c r="A566" s="317">
        <f t="shared" si="16"/>
        <v>0</v>
      </c>
    </row>
    <row r="567" spans="1:1" x14ac:dyDescent="0.2">
      <c r="A567" s="317">
        <f t="shared" si="16"/>
        <v>0</v>
      </c>
    </row>
    <row r="568" spans="1:1" x14ac:dyDescent="0.2">
      <c r="A568" s="317">
        <f t="shared" si="16"/>
        <v>0</v>
      </c>
    </row>
    <row r="569" spans="1:1" x14ac:dyDescent="0.2">
      <c r="A569" s="317">
        <f t="shared" si="16"/>
        <v>0</v>
      </c>
    </row>
    <row r="570" spans="1:1" x14ac:dyDescent="0.2">
      <c r="A570" s="317">
        <f t="shared" si="16"/>
        <v>0</v>
      </c>
    </row>
    <row r="571" spans="1:1" x14ac:dyDescent="0.2">
      <c r="A571" s="317">
        <f t="shared" si="16"/>
        <v>0</v>
      </c>
    </row>
    <row r="572" spans="1:1" x14ac:dyDescent="0.2">
      <c r="A572" s="317">
        <f t="shared" si="16"/>
        <v>0</v>
      </c>
    </row>
    <row r="573" spans="1:1" x14ac:dyDescent="0.2">
      <c r="A573" s="317">
        <f t="shared" si="16"/>
        <v>0</v>
      </c>
    </row>
    <row r="574" spans="1:1" x14ac:dyDescent="0.2">
      <c r="A574" s="317">
        <f t="shared" si="16"/>
        <v>0</v>
      </c>
    </row>
    <row r="575" spans="1:1" x14ac:dyDescent="0.2">
      <c r="A575" s="317">
        <f t="shared" si="16"/>
        <v>0</v>
      </c>
    </row>
    <row r="576" spans="1:1" x14ac:dyDescent="0.2">
      <c r="A576" s="317">
        <f t="shared" si="16"/>
        <v>0</v>
      </c>
    </row>
    <row r="577" spans="1:1" x14ac:dyDescent="0.2">
      <c r="A577" s="317">
        <f t="shared" si="16"/>
        <v>0</v>
      </c>
    </row>
    <row r="578" spans="1:1" x14ac:dyDescent="0.2">
      <c r="A578" s="317">
        <f t="shared" si="16"/>
        <v>0</v>
      </c>
    </row>
    <row r="579" spans="1:1" x14ac:dyDescent="0.2">
      <c r="A579" s="317">
        <f t="shared" si="16"/>
        <v>0</v>
      </c>
    </row>
    <row r="580" spans="1:1" x14ac:dyDescent="0.2">
      <c r="A580" s="317">
        <f t="shared" si="16"/>
        <v>0</v>
      </c>
    </row>
    <row r="581" spans="1:1" x14ac:dyDescent="0.2">
      <c r="A581" s="317">
        <f t="shared" si="16"/>
        <v>0</v>
      </c>
    </row>
    <row r="582" spans="1:1" x14ac:dyDescent="0.2">
      <c r="A582" s="317">
        <f t="shared" si="16"/>
        <v>0</v>
      </c>
    </row>
    <row r="583" spans="1:1" x14ac:dyDescent="0.2">
      <c r="A583" s="317">
        <f t="shared" si="16"/>
        <v>0</v>
      </c>
    </row>
    <row r="584" spans="1:1" x14ac:dyDescent="0.2">
      <c r="A584" s="317">
        <f t="shared" si="16"/>
        <v>0</v>
      </c>
    </row>
    <row r="585" spans="1:1" x14ac:dyDescent="0.2">
      <c r="A585" s="317">
        <f t="shared" si="16"/>
        <v>0</v>
      </c>
    </row>
    <row r="586" spans="1:1" x14ac:dyDescent="0.2">
      <c r="A586" s="317">
        <f t="shared" si="16"/>
        <v>0</v>
      </c>
    </row>
    <row r="587" spans="1:1" x14ac:dyDescent="0.2">
      <c r="A587" s="317">
        <f t="shared" si="16"/>
        <v>0</v>
      </c>
    </row>
    <row r="588" spans="1:1" x14ac:dyDescent="0.2">
      <c r="A588" s="317">
        <f t="shared" si="16"/>
        <v>0</v>
      </c>
    </row>
    <row r="589" spans="1:1" x14ac:dyDescent="0.2">
      <c r="A589" s="317">
        <f t="shared" ref="A589:A652" si="17">INDEX(B589:H589,1,Sprachwahl)</f>
        <v>0</v>
      </c>
    </row>
    <row r="590" spans="1:1" x14ac:dyDescent="0.2">
      <c r="A590" s="317">
        <f t="shared" si="17"/>
        <v>0</v>
      </c>
    </row>
    <row r="591" spans="1:1" x14ac:dyDescent="0.2">
      <c r="A591" s="317">
        <f t="shared" si="17"/>
        <v>0</v>
      </c>
    </row>
    <row r="592" spans="1:1" x14ac:dyDescent="0.2">
      <c r="A592" s="317">
        <f t="shared" si="17"/>
        <v>0</v>
      </c>
    </row>
    <row r="593" spans="1:1" x14ac:dyDescent="0.2">
      <c r="A593" s="317">
        <f t="shared" si="17"/>
        <v>0</v>
      </c>
    </row>
    <row r="594" spans="1:1" x14ac:dyDescent="0.2">
      <c r="A594" s="317">
        <f t="shared" si="17"/>
        <v>0</v>
      </c>
    </row>
    <row r="595" spans="1:1" x14ac:dyDescent="0.2">
      <c r="A595" s="317">
        <f t="shared" si="17"/>
        <v>0</v>
      </c>
    </row>
    <row r="596" spans="1:1" x14ac:dyDescent="0.2">
      <c r="A596" s="317">
        <f t="shared" si="17"/>
        <v>0</v>
      </c>
    </row>
    <row r="597" spans="1:1" x14ac:dyDescent="0.2">
      <c r="A597" s="317">
        <f t="shared" si="17"/>
        <v>0</v>
      </c>
    </row>
    <row r="598" spans="1:1" x14ac:dyDescent="0.2">
      <c r="A598" s="317">
        <f t="shared" si="17"/>
        <v>0</v>
      </c>
    </row>
    <row r="599" spans="1:1" x14ac:dyDescent="0.2">
      <c r="A599" s="317">
        <f t="shared" si="17"/>
        <v>0</v>
      </c>
    </row>
    <row r="600" spans="1:1" x14ac:dyDescent="0.2">
      <c r="A600" s="317">
        <f t="shared" si="17"/>
        <v>0</v>
      </c>
    </row>
    <row r="601" spans="1:1" x14ac:dyDescent="0.2">
      <c r="A601" s="317">
        <f t="shared" si="17"/>
        <v>0</v>
      </c>
    </row>
    <row r="602" spans="1:1" x14ac:dyDescent="0.2">
      <c r="A602" s="317">
        <f t="shared" si="17"/>
        <v>0</v>
      </c>
    </row>
    <row r="603" spans="1:1" x14ac:dyDescent="0.2">
      <c r="A603" s="317">
        <f t="shared" si="17"/>
        <v>0</v>
      </c>
    </row>
    <row r="604" spans="1:1" x14ac:dyDescent="0.2">
      <c r="A604" s="317">
        <f t="shared" si="17"/>
        <v>0</v>
      </c>
    </row>
    <row r="605" spans="1:1" x14ac:dyDescent="0.2">
      <c r="A605" s="317">
        <f t="shared" si="17"/>
        <v>0</v>
      </c>
    </row>
    <row r="606" spans="1:1" x14ac:dyDescent="0.2">
      <c r="A606" s="317">
        <f t="shared" si="17"/>
        <v>0</v>
      </c>
    </row>
    <row r="607" spans="1:1" x14ac:dyDescent="0.2">
      <c r="A607" s="317">
        <f t="shared" si="17"/>
        <v>0</v>
      </c>
    </row>
    <row r="608" spans="1:1" x14ac:dyDescent="0.2">
      <c r="A608" s="317">
        <f t="shared" si="17"/>
        <v>0</v>
      </c>
    </row>
    <row r="609" spans="1:1" x14ac:dyDescent="0.2">
      <c r="A609" s="317">
        <f t="shared" si="17"/>
        <v>0</v>
      </c>
    </row>
    <row r="610" spans="1:1" x14ac:dyDescent="0.2">
      <c r="A610" s="317">
        <f t="shared" si="17"/>
        <v>0</v>
      </c>
    </row>
    <row r="611" spans="1:1" x14ac:dyDescent="0.2">
      <c r="A611" s="317">
        <f t="shared" si="17"/>
        <v>0</v>
      </c>
    </row>
    <row r="612" spans="1:1" x14ac:dyDescent="0.2">
      <c r="A612" s="317">
        <f t="shared" si="17"/>
        <v>0</v>
      </c>
    </row>
    <row r="613" spans="1:1" x14ac:dyDescent="0.2">
      <c r="A613" s="317">
        <f t="shared" si="17"/>
        <v>0</v>
      </c>
    </row>
    <row r="614" spans="1:1" x14ac:dyDescent="0.2">
      <c r="A614" s="317">
        <f t="shared" si="17"/>
        <v>0</v>
      </c>
    </row>
    <row r="615" spans="1:1" x14ac:dyDescent="0.2">
      <c r="A615" s="317">
        <f t="shared" si="17"/>
        <v>0</v>
      </c>
    </row>
    <row r="616" spans="1:1" x14ac:dyDescent="0.2">
      <c r="A616" s="317">
        <f t="shared" si="17"/>
        <v>0</v>
      </c>
    </row>
    <row r="617" spans="1:1" x14ac:dyDescent="0.2">
      <c r="A617" s="317">
        <f t="shared" si="17"/>
        <v>0</v>
      </c>
    </row>
    <row r="618" spans="1:1" x14ac:dyDescent="0.2">
      <c r="A618" s="317">
        <f t="shared" si="17"/>
        <v>0</v>
      </c>
    </row>
    <row r="619" spans="1:1" x14ac:dyDescent="0.2">
      <c r="A619" s="317">
        <f t="shared" si="17"/>
        <v>0</v>
      </c>
    </row>
    <row r="620" spans="1:1" x14ac:dyDescent="0.2">
      <c r="A620" s="317">
        <f t="shared" si="17"/>
        <v>0</v>
      </c>
    </row>
    <row r="621" spans="1:1" x14ac:dyDescent="0.2">
      <c r="A621" s="317">
        <f t="shared" si="17"/>
        <v>0</v>
      </c>
    </row>
    <row r="622" spans="1:1" x14ac:dyDescent="0.2">
      <c r="A622" s="317">
        <f t="shared" si="17"/>
        <v>0</v>
      </c>
    </row>
    <row r="623" spans="1:1" x14ac:dyDescent="0.2">
      <c r="A623" s="317">
        <f t="shared" si="17"/>
        <v>0</v>
      </c>
    </row>
    <row r="624" spans="1:1" x14ac:dyDescent="0.2">
      <c r="A624" s="317">
        <f t="shared" si="17"/>
        <v>0</v>
      </c>
    </row>
    <row r="625" spans="1:1" x14ac:dyDescent="0.2">
      <c r="A625" s="317">
        <f t="shared" si="17"/>
        <v>0</v>
      </c>
    </row>
    <row r="626" spans="1:1" x14ac:dyDescent="0.2">
      <c r="A626" s="317">
        <f t="shared" si="17"/>
        <v>0</v>
      </c>
    </row>
    <row r="627" spans="1:1" x14ac:dyDescent="0.2">
      <c r="A627" s="317">
        <f t="shared" si="17"/>
        <v>0</v>
      </c>
    </row>
    <row r="628" spans="1:1" x14ac:dyDescent="0.2">
      <c r="A628" s="317">
        <f t="shared" si="17"/>
        <v>0</v>
      </c>
    </row>
    <row r="629" spans="1:1" x14ac:dyDescent="0.2">
      <c r="A629" s="317">
        <f t="shared" si="17"/>
        <v>0</v>
      </c>
    </row>
    <row r="630" spans="1:1" x14ac:dyDescent="0.2">
      <c r="A630" s="317">
        <f t="shared" si="17"/>
        <v>0</v>
      </c>
    </row>
    <row r="631" spans="1:1" x14ac:dyDescent="0.2">
      <c r="A631" s="317">
        <f t="shared" si="17"/>
        <v>0</v>
      </c>
    </row>
    <row r="632" spans="1:1" x14ac:dyDescent="0.2">
      <c r="A632" s="317">
        <f t="shared" si="17"/>
        <v>0</v>
      </c>
    </row>
    <row r="633" spans="1:1" x14ac:dyDescent="0.2">
      <c r="A633" s="317">
        <f t="shared" si="17"/>
        <v>0</v>
      </c>
    </row>
    <row r="634" spans="1:1" x14ac:dyDescent="0.2">
      <c r="A634" s="317">
        <f t="shared" si="17"/>
        <v>0</v>
      </c>
    </row>
    <row r="635" spans="1:1" x14ac:dyDescent="0.2">
      <c r="A635" s="317">
        <f t="shared" si="17"/>
        <v>0</v>
      </c>
    </row>
    <row r="636" spans="1:1" x14ac:dyDescent="0.2">
      <c r="A636" s="317">
        <f t="shared" si="17"/>
        <v>0</v>
      </c>
    </row>
    <row r="637" spans="1:1" x14ac:dyDescent="0.2">
      <c r="A637" s="317">
        <f t="shared" si="17"/>
        <v>0</v>
      </c>
    </row>
    <row r="638" spans="1:1" x14ac:dyDescent="0.2">
      <c r="A638" s="317">
        <f t="shared" si="17"/>
        <v>0</v>
      </c>
    </row>
    <row r="639" spans="1:1" x14ac:dyDescent="0.2">
      <c r="A639" s="317">
        <f t="shared" si="17"/>
        <v>0</v>
      </c>
    </row>
    <row r="640" spans="1:1" x14ac:dyDescent="0.2">
      <c r="A640" s="317">
        <f t="shared" si="17"/>
        <v>0</v>
      </c>
    </row>
    <row r="641" spans="1:1" x14ac:dyDescent="0.2">
      <c r="A641" s="317">
        <f t="shared" si="17"/>
        <v>0</v>
      </c>
    </row>
    <row r="642" spans="1:1" x14ac:dyDescent="0.2">
      <c r="A642" s="317">
        <f t="shared" si="17"/>
        <v>0</v>
      </c>
    </row>
    <row r="643" spans="1:1" x14ac:dyDescent="0.2">
      <c r="A643" s="317">
        <f t="shared" si="17"/>
        <v>0</v>
      </c>
    </row>
    <row r="644" spans="1:1" x14ac:dyDescent="0.2">
      <c r="A644" s="317">
        <f t="shared" si="17"/>
        <v>0</v>
      </c>
    </row>
    <row r="645" spans="1:1" x14ac:dyDescent="0.2">
      <c r="A645" s="317">
        <f t="shared" si="17"/>
        <v>0</v>
      </c>
    </row>
    <row r="646" spans="1:1" x14ac:dyDescent="0.2">
      <c r="A646" s="317">
        <f t="shared" si="17"/>
        <v>0</v>
      </c>
    </row>
    <row r="647" spans="1:1" x14ac:dyDescent="0.2">
      <c r="A647" s="317">
        <f t="shared" si="17"/>
        <v>0</v>
      </c>
    </row>
    <row r="648" spans="1:1" x14ac:dyDescent="0.2">
      <c r="A648" s="317">
        <f t="shared" si="17"/>
        <v>0</v>
      </c>
    </row>
    <row r="649" spans="1:1" x14ac:dyDescent="0.2">
      <c r="A649" s="317">
        <f t="shared" si="17"/>
        <v>0</v>
      </c>
    </row>
    <row r="650" spans="1:1" x14ac:dyDescent="0.2">
      <c r="A650" s="317">
        <f t="shared" si="17"/>
        <v>0</v>
      </c>
    </row>
    <row r="651" spans="1:1" x14ac:dyDescent="0.2">
      <c r="A651" s="317">
        <f t="shared" si="17"/>
        <v>0</v>
      </c>
    </row>
    <row r="652" spans="1:1" x14ac:dyDescent="0.2">
      <c r="A652" s="317">
        <f t="shared" si="17"/>
        <v>0</v>
      </c>
    </row>
    <row r="653" spans="1:1" x14ac:dyDescent="0.2">
      <c r="A653" s="317">
        <f t="shared" ref="A653:A716" si="18">INDEX(B653:H653,1,Sprachwahl)</f>
        <v>0</v>
      </c>
    </row>
    <row r="654" spans="1:1" x14ac:dyDescent="0.2">
      <c r="A654" s="317">
        <f t="shared" si="18"/>
        <v>0</v>
      </c>
    </row>
    <row r="655" spans="1:1" x14ac:dyDescent="0.2">
      <c r="A655" s="317">
        <f t="shared" si="18"/>
        <v>0</v>
      </c>
    </row>
    <row r="656" spans="1:1" x14ac:dyDescent="0.2">
      <c r="A656" s="317">
        <f t="shared" si="18"/>
        <v>0</v>
      </c>
    </row>
    <row r="657" spans="1:1" x14ac:dyDescent="0.2">
      <c r="A657" s="317">
        <f t="shared" si="18"/>
        <v>0</v>
      </c>
    </row>
    <row r="658" spans="1:1" x14ac:dyDescent="0.2">
      <c r="A658" s="317">
        <f t="shared" si="18"/>
        <v>0</v>
      </c>
    </row>
    <row r="659" spans="1:1" x14ac:dyDescent="0.2">
      <c r="A659" s="317">
        <f t="shared" si="18"/>
        <v>0</v>
      </c>
    </row>
    <row r="660" spans="1:1" x14ac:dyDescent="0.2">
      <c r="A660" s="317">
        <f t="shared" si="18"/>
        <v>0</v>
      </c>
    </row>
    <row r="661" spans="1:1" x14ac:dyDescent="0.2">
      <c r="A661" s="317">
        <f t="shared" si="18"/>
        <v>0</v>
      </c>
    </row>
    <row r="662" spans="1:1" x14ac:dyDescent="0.2">
      <c r="A662" s="317">
        <f t="shared" si="18"/>
        <v>0</v>
      </c>
    </row>
    <row r="663" spans="1:1" x14ac:dyDescent="0.2">
      <c r="A663" s="317">
        <f t="shared" si="18"/>
        <v>0</v>
      </c>
    </row>
    <row r="664" spans="1:1" x14ac:dyDescent="0.2">
      <c r="A664" s="317">
        <f t="shared" si="18"/>
        <v>0</v>
      </c>
    </row>
    <row r="665" spans="1:1" x14ac:dyDescent="0.2">
      <c r="A665" s="317">
        <f t="shared" si="18"/>
        <v>0</v>
      </c>
    </row>
    <row r="666" spans="1:1" x14ac:dyDescent="0.2">
      <c r="A666" s="317">
        <f t="shared" si="18"/>
        <v>0</v>
      </c>
    </row>
    <row r="667" spans="1:1" x14ac:dyDescent="0.2">
      <c r="A667" s="317">
        <f t="shared" si="18"/>
        <v>0</v>
      </c>
    </row>
    <row r="668" spans="1:1" x14ac:dyDescent="0.2">
      <c r="A668" s="317">
        <f t="shared" si="18"/>
        <v>0</v>
      </c>
    </row>
    <row r="669" spans="1:1" x14ac:dyDescent="0.2">
      <c r="A669" s="317">
        <f t="shared" si="18"/>
        <v>0</v>
      </c>
    </row>
    <row r="670" spans="1:1" x14ac:dyDescent="0.2">
      <c r="A670" s="317">
        <f t="shared" si="18"/>
        <v>0</v>
      </c>
    </row>
    <row r="671" spans="1:1" x14ac:dyDescent="0.2">
      <c r="A671" s="317">
        <f t="shared" si="18"/>
        <v>0</v>
      </c>
    </row>
    <row r="672" spans="1:1" x14ac:dyDescent="0.2">
      <c r="A672" s="317">
        <f t="shared" si="18"/>
        <v>0</v>
      </c>
    </row>
    <row r="673" spans="1:1" x14ac:dyDescent="0.2">
      <c r="A673" s="317">
        <f t="shared" si="18"/>
        <v>0</v>
      </c>
    </row>
    <row r="674" spans="1:1" x14ac:dyDescent="0.2">
      <c r="A674" s="317">
        <f t="shared" si="18"/>
        <v>0</v>
      </c>
    </row>
    <row r="675" spans="1:1" x14ac:dyDescent="0.2">
      <c r="A675" s="317">
        <f t="shared" si="18"/>
        <v>0</v>
      </c>
    </row>
    <row r="676" spans="1:1" x14ac:dyDescent="0.2">
      <c r="A676" s="317">
        <f t="shared" si="18"/>
        <v>0</v>
      </c>
    </row>
    <row r="677" spans="1:1" x14ac:dyDescent="0.2">
      <c r="A677" s="317">
        <f t="shared" si="18"/>
        <v>0</v>
      </c>
    </row>
    <row r="678" spans="1:1" x14ac:dyDescent="0.2">
      <c r="A678" s="317">
        <f t="shared" si="18"/>
        <v>0</v>
      </c>
    </row>
    <row r="679" spans="1:1" x14ac:dyDescent="0.2">
      <c r="A679" s="317">
        <f t="shared" si="18"/>
        <v>0</v>
      </c>
    </row>
    <row r="680" spans="1:1" x14ac:dyDescent="0.2">
      <c r="A680" s="317">
        <f t="shared" si="18"/>
        <v>0</v>
      </c>
    </row>
    <row r="681" spans="1:1" x14ac:dyDescent="0.2">
      <c r="A681" s="317">
        <f t="shared" si="18"/>
        <v>0</v>
      </c>
    </row>
    <row r="682" spans="1:1" x14ac:dyDescent="0.2">
      <c r="A682" s="317">
        <f t="shared" si="18"/>
        <v>0</v>
      </c>
    </row>
    <row r="683" spans="1:1" x14ac:dyDescent="0.2">
      <c r="A683" s="317">
        <f t="shared" si="18"/>
        <v>0</v>
      </c>
    </row>
    <row r="684" spans="1:1" x14ac:dyDescent="0.2">
      <c r="A684" s="317">
        <f t="shared" si="18"/>
        <v>0</v>
      </c>
    </row>
    <row r="685" spans="1:1" x14ac:dyDescent="0.2">
      <c r="A685" s="317">
        <f t="shared" si="18"/>
        <v>0</v>
      </c>
    </row>
    <row r="686" spans="1:1" x14ac:dyDescent="0.2">
      <c r="A686" s="317">
        <f t="shared" si="18"/>
        <v>0</v>
      </c>
    </row>
    <row r="687" spans="1:1" x14ac:dyDescent="0.2">
      <c r="A687" s="317">
        <f t="shared" si="18"/>
        <v>0</v>
      </c>
    </row>
    <row r="688" spans="1:1" x14ac:dyDescent="0.2">
      <c r="A688" s="317">
        <f t="shared" si="18"/>
        <v>0</v>
      </c>
    </row>
    <row r="689" spans="1:1" x14ac:dyDescent="0.2">
      <c r="A689" s="317">
        <f t="shared" si="18"/>
        <v>0</v>
      </c>
    </row>
    <row r="690" spans="1:1" x14ac:dyDescent="0.2">
      <c r="A690" s="317">
        <f t="shared" si="18"/>
        <v>0</v>
      </c>
    </row>
    <row r="691" spans="1:1" x14ac:dyDescent="0.2">
      <c r="A691" s="317">
        <f t="shared" si="18"/>
        <v>0</v>
      </c>
    </row>
    <row r="692" spans="1:1" x14ac:dyDescent="0.2">
      <c r="A692" s="317">
        <f t="shared" si="18"/>
        <v>0</v>
      </c>
    </row>
    <row r="693" spans="1:1" x14ac:dyDescent="0.2">
      <c r="A693" s="317">
        <f t="shared" si="18"/>
        <v>0</v>
      </c>
    </row>
    <row r="694" spans="1:1" x14ac:dyDescent="0.2">
      <c r="A694" s="317">
        <f t="shared" si="18"/>
        <v>0</v>
      </c>
    </row>
    <row r="695" spans="1:1" x14ac:dyDescent="0.2">
      <c r="A695" s="317">
        <f t="shared" si="18"/>
        <v>0</v>
      </c>
    </row>
    <row r="696" spans="1:1" x14ac:dyDescent="0.2">
      <c r="A696" s="317">
        <f t="shared" si="18"/>
        <v>0</v>
      </c>
    </row>
    <row r="697" spans="1:1" x14ac:dyDescent="0.2">
      <c r="A697" s="317">
        <f t="shared" si="18"/>
        <v>0</v>
      </c>
    </row>
    <row r="698" spans="1:1" x14ac:dyDescent="0.2">
      <c r="A698" s="317">
        <f t="shared" si="18"/>
        <v>0</v>
      </c>
    </row>
    <row r="699" spans="1:1" x14ac:dyDescent="0.2">
      <c r="A699" s="317">
        <f t="shared" si="18"/>
        <v>0</v>
      </c>
    </row>
    <row r="700" spans="1:1" x14ac:dyDescent="0.2">
      <c r="A700" s="317">
        <f t="shared" si="18"/>
        <v>0</v>
      </c>
    </row>
    <row r="701" spans="1:1" x14ac:dyDescent="0.2">
      <c r="A701" s="317">
        <f t="shared" si="18"/>
        <v>0</v>
      </c>
    </row>
    <row r="702" spans="1:1" x14ac:dyDescent="0.2">
      <c r="A702" s="317">
        <f t="shared" si="18"/>
        <v>0</v>
      </c>
    </row>
    <row r="703" spans="1:1" x14ac:dyDescent="0.2">
      <c r="A703" s="317">
        <f t="shared" si="18"/>
        <v>0</v>
      </c>
    </row>
    <row r="704" spans="1:1" x14ac:dyDescent="0.2">
      <c r="A704" s="317">
        <f t="shared" si="18"/>
        <v>0</v>
      </c>
    </row>
    <row r="705" spans="1:1" x14ac:dyDescent="0.2">
      <c r="A705" s="317">
        <f t="shared" si="18"/>
        <v>0</v>
      </c>
    </row>
    <row r="706" spans="1:1" x14ac:dyDescent="0.2">
      <c r="A706" s="317">
        <f t="shared" si="18"/>
        <v>0</v>
      </c>
    </row>
    <row r="707" spans="1:1" x14ac:dyDescent="0.2">
      <c r="A707" s="317">
        <f t="shared" si="18"/>
        <v>0</v>
      </c>
    </row>
    <row r="708" spans="1:1" x14ac:dyDescent="0.2">
      <c r="A708" s="317">
        <f t="shared" si="18"/>
        <v>0</v>
      </c>
    </row>
    <row r="709" spans="1:1" x14ac:dyDescent="0.2">
      <c r="A709" s="317">
        <f t="shared" si="18"/>
        <v>0</v>
      </c>
    </row>
    <row r="710" spans="1:1" x14ac:dyDescent="0.2">
      <c r="A710" s="317">
        <f t="shared" si="18"/>
        <v>0</v>
      </c>
    </row>
    <row r="711" spans="1:1" x14ac:dyDescent="0.2">
      <c r="A711" s="317">
        <f t="shared" si="18"/>
        <v>0</v>
      </c>
    </row>
    <row r="712" spans="1:1" x14ac:dyDescent="0.2">
      <c r="A712" s="317">
        <f t="shared" si="18"/>
        <v>0</v>
      </c>
    </row>
    <row r="713" spans="1:1" x14ac:dyDescent="0.2">
      <c r="A713" s="317">
        <f t="shared" si="18"/>
        <v>0</v>
      </c>
    </row>
    <row r="714" spans="1:1" x14ac:dyDescent="0.2">
      <c r="A714" s="317">
        <f t="shared" si="18"/>
        <v>0</v>
      </c>
    </row>
    <row r="715" spans="1:1" x14ac:dyDescent="0.2">
      <c r="A715" s="317">
        <f t="shared" si="18"/>
        <v>0</v>
      </c>
    </row>
    <row r="716" spans="1:1" x14ac:dyDescent="0.2">
      <c r="A716" s="317">
        <f t="shared" si="18"/>
        <v>0</v>
      </c>
    </row>
    <row r="717" spans="1:1" x14ac:dyDescent="0.2">
      <c r="A717" s="317">
        <f t="shared" ref="A717:A780" si="19">INDEX(B717:H717,1,Sprachwahl)</f>
        <v>0</v>
      </c>
    </row>
    <row r="718" spans="1:1" x14ac:dyDescent="0.2">
      <c r="A718" s="317">
        <f t="shared" si="19"/>
        <v>0</v>
      </c>
    </row>
    <row r="719" spans="1:1" x14ac:dyDescent="0.2">
      <c r="A719" s="317">
        <f t="shared" si="19"/>
        <v>0</v>
      </c>
    </row>
    <row r="720" spans="1:1" x14ac:dyDescent="0.2">
      <c r="A720" s="317">
        <f t="shared" si="19"/>
        <v>0</v>
      </c>
    </row>
    <row r="721" spans="1:1" x14ac:dyDescent="0.2">
      <c r="A721" s="317">
        <f t="shared" si="19"/>
        <v>0</v>
      </c>
    </row>
    <row r="722" spans="1:1" x14ac:dyDescent="0.2">
      <c r="A722" s="317">
        <f t="shared" si="19"/>
        <v>0</v>
      </c>
    </row>
    <row r="723" spans="1:1" x14ac:dyDescent="0.2">
      <c r="A723" s="317">
        <f t="shared" si="19"/>
        <v>0</v>
      </c>
    </row>
    <row r="724" spans="1:1" x14ac:dyDescent="0.2">
      <c r="A724" s="317">
        <f t="shared" si="19"/>
        <v>0</v>
      </c>
    </row>
    <row r="725" spans="1:1" x14ac:dyDescent="0.2">
      <c r="A725" s="317">
        <f t="shared" si="19"/>
        <v>0</v>
      </c>
    </row>
    <row r="726" spans="1:1" x14ac:dyDescent="0.2">
      <c r="A726" s="317">
        <f t="shared" si="19"/>
        <v>0</v>
      </c>
    </row>
    <row r="727" spans="1:1" x14ac:dyDescent="0.2">
      <c r="A727" s="317">
        <f t="shared" si="19"/>
        <v>0</v>
      </c>
    </row>
    <row r="728" spans="1:1" x14ac:dyDescent="0.2">
      <c r="A728" s="317">
        <f t="shared" si="19"/>
        <v>0</v>
      </c>
    </row>
    <row r="729" spans="1:1" x14ac:dyDescent="0.2">
      <c r="A729" s="317">
        <f t="shared" si="19"/>
        <v>0</v>
      </c>
    </row>
    <row r="730" spans="1:1" x14ac:dyDescent="0.2">
      <c r="A730" s="317">
        <f t="shared" si="19"/>
        <v>0</v>
      </c>
    </row>
    <row r="731" spans="1:1" x14ac:dyDescent="0.2">
      <c r="A731" s="317">
        <f t="shared" si="19"/>
        <v>0</v>
      </c>
    </row>
    <row r="732" spans="1:1" x14ac:dyDescent="0.2">
      <c r="A732" s="317">
        <f t="shared" si="19"/>
        <v>0</v>
      </c>
    </row>
    <row r="733" spans="1:1" x14ac:dyDescent="0.2">
      <c r="A733" s="317">
        <f t="shared" si="19"/>
        <v>0</v>
      </c>
    </row>
    <row r="734" spans="1:1" x14ac:dyDescent="0.2">
      <c r="A734" s="317">
        <f t="shared" si="19"/>
        <v>0</v>
      </c>
    </row>
    <row r="735" spans="1:1" x14ac:dyDescent="0.2">
      <c r="A735" s="317">
        <f t="shared" si="19"/>
        <v>0</v>
      </c>
    </row>
    <row r="736" spans="1:1" x14ac:dyDescent="0.2">
      <c r="A736" s="317">
        <f t="shared" si="19"/>
        <v>0</v>
      </c>
    </row>
    <row r="737" spans="1:1" x14ac:dyDescent="0.2">
      <c r="A737" s="317">
        <f t="shared" si="19"/>
        <v>0</v>
      </c>
    </row>
    <row r="738" spans="1:1" x14ac:dyDescent="0.2">
      <c r="A738" s="317">
        <f t="shared" si="19"/>
        <v>0</v>
      </c>
    </row>
    <row r="739" spans="1:1" x14ac:dyDescent="0.2">
      <c r="A739" s="317">
        <f t="shared" si="19"/>
        <v>0</v>
      </c>
    </row>
    <row r="740" spans="1:1" x14ac:dyDescent="0.2">
      <c r="A740" s="317">
        <f t="shared" si="19"/>
        <v>0</v>
      </c>
    </row>
    <row r="741" spans="1:1" x14ac:dyDescent="0.2">
      <c r="A741" s="317">
        <f t="shared" si="19"/>
        <v>0</v>
      </c>
    </row>
    <row r="742" spans="1:1" x14ac:dyDescent="0.2">
      <c r="A742" s="317">
        <f t="shared" si="19"/>
        <v>0</v>
      </c>
    </row>
    <row r="743" spans="1:1" x14ac:dyDescent="0.2">
      <c r="A743" s="317">
        <f t="shared" si="19"/>
        <v>0</v>
      </c>
    </row>
    <row r="744" spans="1:1" x14ac:dyDescent="0.2">
      <c r="A744" s="317">
        <f t="shared" si="19"/>
        <v>0</v>
      </c>
    </row>
    <row r="745" spans="1:1" x14ac:dyDescent="0.2">
      <c r="A745" s="317">
        <f t="shared" si="19"/>
        <v>0</v>
      </c>
    </row>
    <row r="746" spans="1:1" x14ac:dyDescent="0.2">
      <c r="A746" s="317">
        <f t="shared" si="19"/>
        <v>0</v>
      </c>
    </row>
    <row r="747" spans="1:1" x14ac:dyDescent="0.2">
      <c r="A747" s="317">
        <f t="shared" si="19"/>
        <v>0</v>
      </c>
    </row>
    <row r="748" spans="1:1" x14ac:dyDescent="0.2">
      <c r="A748" s="317">
        <f t="shared" si="19"/>
        <v>0</v>
      </c>
    </row>
    <row r="749" spans="1:1" x14ac:dyDescent="0.2">
      <c r="A749" s="317">
        <f t="shared" si="19"/>
        <v>0</v>
      </c>
    </row>
    <row r="750" spans="1:1" x14ac:dyDescent="0.2">
      <c r="A750" s="317">
        <f t="shared" si="19"/>
        <v>0</v>
      </c>
    </row>
    <row r="751" spans="1:1" x14ac:dyDescent="0.2">
      <c r="A751" s="317">
        <f t="shared" si="19"/>
        <v>0</v>
      </c>
    </row>
    <row r="752" spans="1:1" x14ac:dyDescent="0.2">
      <c r="A752" s="317">
        <f t="shared" si="19"/>
        <v>0</v>
      </c>
    </row>
    <row r="753" spans="1:1" x14ac:dyDescent="0.2">
      <c r="A753" s="317">
        <f t="shared" si="19"/>
        <v>0</v>
      </c>
    </row>
    <row r="754" spans="1:1" x14ac:dyDescent="0.2">
      <c r="A754" s="317">
        <f t="shared" si="19"/>
        <v>0</v>
      </c>
    </row>
    <row r="755" spans="1:1" x14ac:dyDescent="0.2">
      <c r="A755" s="317">
        <f t="shared" si="19"/>
        <v>0</v>
      </c>
    </row>
    <row r="756" spans="1:1" x14ac:dyDescent="0.2">
      <c r="A756" s="317">
        <f t="shared" si="19"/>
        <v>0</v>
      </c>
    </row>
    <row r="757" spans="1:1" x14ac:dyDescent="0.2">
      <c r="A757" s="317">
        <f t="shared" si="19"/>
        <v>0</v>
      </c>
    </row>
    <row r="758" spans="1:1" x14ac:dyDescent="0.2">
      <c r="A758" s="317">
        <f t="shared" si="19"/>
        <v>0</v>
      </c>
    </row>
    <row r="759" spans="1:1" x14ac:dyDescent="0.2">
      <c r="A759" s="317">
        <f t="shared" si="19"/>
        <v>0</v>
      </c>
    </row>
    <row r="760" spans="1:1" x14ac:dyDescent="0.2">
      <c r="A760" s="317">
        <f t="shared" si="19"/>
        <v>0</v>
      </c>
    </row>
    <row r="761" spans="1:1" x14ac:dyDescent="0.2">
      <c r="A761" s="317">
        <f t="shared" si="19"/>
        <v>0</v>
      </c>
    </row>
    <row r="762" spans="1:1" x14ac:dyDescent="0.2">
      <c r="A762" s="317">
        <f t="shared" si="19"/>
        <v>0</v>
      </c>
    </row>
    <row r="763" spans="1:1" x14ac:dyDescent="0.2">
      <c r="A763" s="317">
        <f t="shared" si="19"/>
        <v>0</v>
      </c>
    </row>
    <row r="764" spans="1:1" x14ac:dyDescent="0.2">
      <c r="A764" s="317">
        <f t="shared" si="19"/>
        <v>0</v>
      </c>
    </row>
    <row r="765" spans="1:1" x14ac:dyDescent="0.2">
      <c r="A765" s="317">
        <f t="shared" si="19"/>
        <v>0</v>
      </c>
    </row>
    <row r="766" spans="1:1" x14ac:dyDescent="0.2">
      <c r="A766" s="317">
        <f t="shared" si="19"/>
        <v>0</v>
      </c>
    </row>
    <row r="767" spans="1:1" x14ac:dyDescent="0.2">
      <c r="A767" s="317">
        <f t="shared" si="19"/>
        <v>0</v>
      </c>
    </row>
    <row r="768" spans="1:1" x14ac:dyDescent="0.2">
      <c r="A768" s="317">
        <f t="shared" si="19"/>
        <v>0</v>
      </c>
    </row>
    <row r="769" spans="1:1" x14ac:dyDescent="0.2">
      <c r="A769" s="317">
        <f t="shared" si="19"/>
        <v>0</v>
      </c>
    </row>
    <row r="770" spans="1:1" x14ac:dyDescent="0.2">
      <c r="A770" s="317">
        <f t="shared" si="19"/>
        <v>0</v>
      </c>
    </row>
    <row r="771" spans="1:1" x14ac:dyDescent="0.2">
      <c r="A771" s="317">
        <f t="shared" si="19"/>
        <v>0</v>
      </c>
    </row>
    <row r="772" spans="1:1" x14ac:dyDescent="0.2">
      <c r="A772" s="317">
        <f t="shared" si="19"/>
        <v>0</v>
      </c>
    </row>
    <row r="773" spans="1:1" x14ac:dyDescent="0.2">
      <c r="A773" s="317">
        <f t="shared" si="19"/>
        <v>0</v>
      </c>
    </row>
    <row r="774" spans="1:1" x14ac:dyDescent="0.2">
      <c r="A774" s="317">
        <f t="shared" si="19"/>
        <v>0</v>
      </c>
    </row>
    <row r="775" spans="1:1" x14ac:dyDescent="0.2">
      <c r="A775" s="317">
        <f t="shared" si="19"/>
        <v>0</v>
      </c>
    </row>
    <row r="776" spans="1:1" x14ac:dyDescent="0.2">
      <c r="A776" s="317">
        <f t="shared" si="19"/>
        <v>0</v>
      </c>
    </row>
    <row r="777" spans="1:1" x14ac:dyDescent="0.2">
      <c r="A777" s="317">
        <f t="shared" si="19"/>
        <v>0</v>
      </c>
    </row>
    <row r="778" spans="1:1" x14ac:dyDescent="0.2">
      <c r="A778" s="317">
        <f t="shared" si="19"/>
        <v>0</v>
      </c>
    </row>
    <row r="779" spans="1:1" x14ac:dyDescent="0.2">
      <c r="A779" s="317">
        <f t="shared" si="19"/>
        <v>0</v>
      </c>
    </row>
    <row r="780" spans="1:1" x14ac:dyDescent="0.2">
      <c r="A780" s="317">
        <f t="shared" si="19"/>
        <v>0</v>
      </c>
    </row>
    <row r="781" spans="1:1" x14ac:dyDescent="0.2">
      <c r="A781" s="317">
        <f t="shared" ref="A781:A844" si="20">INDEX(B781:H781,1,Sprachwahl)</f>
        <v>0</v>
      </c>
    </row>
    <row r="782" spans="1:1" x14ac:dyDescent="0.2">
      <c r="A782" s="317">
        <f t="shared" si="20"/>
        <v>0</v>
      </c>
    </row>
    <row r="783" spans="1:1" x14ac:dyDescent="0.2">
      <c r="A783" s="317">
        <f t="shared" si="20"/>
        <v>0</v>
      </c>
    </row>
    <row r="784" spans="1:1" x14ac:dyDescent="0.2">
      <c r="A784" s="317">
        <f t="shared" si="20"/>
        <v>0</v>
      </c>
    </row>
    <row r="785" spans="1:1" x14ac:dyDescent="0.2">
      <c r="A785" s="317">
        <f t="shared" si="20"/>
        <v>0</v>
      </c>
    </row>
    <row r="786" spans="1:1" x14ac:dyDescent="0.2">
      <c r="A786" s="317">
        <f t="shared" si="20"/>
        <v>0</v>
      </c>
    </row>
    <row r="787" spans="1:1" x14ac:dyDescent="0.2">
      <c r="A787" s="317">
        <f t="shared" si="20"/>
        <v>0</v>
      </c>
    </row>
    <row r="788" spans="1:1" x14ac:dyDescent="0.2">
      <c r="A788" s="317">
        <f t="shared" si="20"/>
        <v>0</v>
      </c>
    </row>
    <row r="789" spans="1:1" x14ac:dyDescent="0.2">
      <c r="A789" s="317">
        <f t="shared" si="20"/>
        <v>0</v>
      </c>
    </row>
    <row r="790" spans="1:1" x14ac:dyDescent="0.2">
      <c r="A790" s="317">
        <f t="shared" si="20"/>
        <v>0</v>
      </c>
    </row>
    <row r="791" spans="1:1" x14ac:dyDescent="0.2">
      <c r="A791" s="317">
        <f t="shared" si="20"/>
        <v>0</v>
      </c>
    </row>
    <row r="792" spans="1:1" x14ac:dyDescent="0.2">
      <c r="A792" s="317">
        <f t="shared" si="20"/>
        <v>0</v>
      </c>
    </row>
    <row r="793" spans="1:1" x14ac:dyDescent="0.2">
      <c r="A793" s="317">
        <f t="shared" si="20"/>
        <v>0</v>
      </c>
    </row>
    <row r="794" spans="1:1" x14ac:dyDescent="0.2">
      <c r="A794" s="317">
        <f t="shared" si="20"/>
        <v>0</v>
      </c>
    </row>
    <row r="795" spans="1:1" x14ac:dyDescent="0.2">
      <c r="A795" s="317">
        <f t="shared" si="20"/>
        <v>0</v>
      </c>
    </row>
    <row r="796" spans="1:1" x14ac:dyDescent="0.2">
      <c r="A796" s="317">
        <f t="shared" si="20"/>
        <v>0</v>
      </c>
    </row>
    <row r="797" spans="1:1" x14ac:dyDescent="0.2">
      <c r="A797" s="317">
        <f t="shared" si="20"/>
        <v>0</v>
      </c>
    </row>
    <row r="798" spans="1:1" x14ac:dyDescent="0.2">
      <c r="A798" s="317">
        <f t="shared" si="20"/>
        <v>0</v>
      </c>
    </row>
    <row r="799" spans="1:1" x14ac:dyDescent="0.2">
      <c r="A799" s="317">
        <f t="shared" si="20"/>
        <v>0</v>
      </c>
    </row>
    <row r="800" spans="1:1" x14ac:dyDescent="0.2">
      <c r="A800" s="317">
        <f t="shared" si="20"/>
        <v>0</v>
      </c>
    </row>
    <row r="801" spans="1:1" x14ac:dyDescent="0.2">
      <c r="A801" s="317">
        <f t="shared" si="20"/>
        <v>0</v>
      </c>
    </row>
    <row r="802" spans="1:1" x14ac:dyDescent="0.2">
      <c r="A802" s="317">
        <f t="shared" si="20"/>
        <v>0</v>
      </c>
    </row>
    <row r="803" spans="1:1" x14ac:dyDescent="0.2">
      <c r="A803" s="317">
        <f t="shared" si="20"/>
        <v>0</v>
      </c>
    </row>
    <row r="804" spans="1:1" x14ac:dyDescent="0.2">
      <c r="A804" s="317">
        <f t="shared" si="20"/>
        <v>0</v>
      </c>
    </row>
    <row r="805" spans="1:1" x14ac:dyDescent="0.2">
      <c r="A805" s="317">
        <f t="shared" si="20"/>
        <v>0</v>
      </c>
    </row>
    <row r="806" spans="1:1" x14ac:dyDescent="0.2">
      <c r="A806" s="317">
        <f t="shared" si="20"/>
        <v>0</v>
      </c>
    </row>
    <row r="807" spans="1:1" x14ac:dyDescent="0.2">
      <c r="A807" s="317">
        <f t="shared" si="20"/>
        <v>0</v>
      </c>
    </row>
    <row r="808" spans="1:1" x14ac:dyDescent="0.2">
      <c r="A808" s="317">
        <f t="shared" si="20"/>
        <v>0</v>
      </c>
    </row>
    <row r="809" spans="1:1" x14ac:dyDescent="0.2">
      <c r="A809" s="317">
        <f t="shared" si="20"/>
        <v>0</v>
      </c>
    </row>
    <row r="810" spans="1:1" x14ac:dyDescent="0.2">
      <c r="A810" s="317">
        <f t="shared" si="20"/>
        <v>0</v>
      </c>
    </row>
    <row r="811" spans="1:1" x14ac:dyDescent="0.2">
      <c r="A811" s="317">
        <f t="shared" si="20"/>
        <v>0</v>
      </c>
    </row>
    <row r="812" spans="1:1" x14ac:dyDescent="0.2">
      <c r="A812" s="317">
        <f t="shared" si="20"/>
        <v>0</v>
      </c>
    </row>
    <row r="813" spans="1:1" x14ac:dyDescent="0.2">
      <c r="A813" s="317">
        <f t="shared" si="20"/>
        <v>0</v>
      </c>
    </row>
    <row r="814" spans="1:1" x14ac:dyDescent="0.2">
      <c r="A814" s="317">
        <f t="shared" si="20"/>
        <v>0</v>
      </c>
    </row>
    <row r="815" spans="1:1" x14ac:dyDescent="0.2">
      <c r="A815" s="317">
        <f t="shared" si="20"/>
        <v>0</v>
      </c>
    </row>
    <row r="816" spans="1:1" x14ac:dyDescent="0.2">
      <c r="A816" s="317">
        <f t="shared" si="20"/>
        <v>0</v>
      </c>
    </row>
    <row r="817" spans="1:1" x14ac:dyDescent="0.2">
      <c r="A817" s="317">
        <f t="shared" si="20"/>
        <v>0</v>
      </c>
    </row>
    <row r="818" spans="1:1" x14ac:dyDescent="0.2">
      <c r="A818" s="317">
        <f t="shared" si="20"/>
        <v>0</v>
      </c>
    </row>
    <row r="819" spans="1:1" x14ac:dyDescent="0.2">
      <c r="A819" s="317">
        <f t="shared" si="20"/>
        <v>0</v>
      </c>
    </row>
    <row r="820" spans="1:1" x14ac:dyDescent="0.2">
      <c r="A820" s="317">
        <f t="shared" si="20"/>
        <v>0</v>
      </c>
    </row>
    <row r="821" spans="1:1" x14ac:dyDescent="0.2">
      <c r="A821" s="317">
        <f t="shared" si="20"/>
        <v>0</v>
      </c>
    </row>
    <row r="822" spans="1:1" x14ac:dyDescent="0.2">
      <c r="A822" s="317">
        <f t="shared" si="20"/>
        <v>0</v>
      </c>
    </row>
    <row r="823" spans="1:1" x14ac:dyDescent="0.2">
      <c r="A823" s="317">
        <f t="shared" si="20"/>
        <v>0</v>
      </c>
    </row>
    <row r="824" spans="1:1" x14ac:dyDescent="0.2">
      <c r="A824" s="317">
        <f t="shared" si="20"/>
        <v>0</v>
      </c>
    </row>
    <row r="825" spans="1:1" x14ac:dyDescent="0.2">
      <c r="A825" s="317">
        <f t="shared" si="20"/>
        <v>0</v>
      </c>
    </row>
    <row r="826" spans="1:1" x14ac:dyDescent="0.2">
      <c r="A826" s="317">
        <f t="shared" si="20"/>
        <v>0</v>
      </c>
    </row>
    <row r="827" spans="1:1" x14ac:dyDescent="0.2">
      <c r="A827" s="317">
        <f t="shared" si="20"/>
        <v>0</v>
      </c>
    </row>
    <row r="828" spans="1:1" x14ac:dyDescent="0.2">
      <c r="A828" s="317">
        <f t="shared" si="20"/>
        <v>0</v>
      </c>
    </row>
    <row r="829" spans="1:1" x14ac:dyDescent="0.2">
      <c r="A829" s="317">
        <f t="shared" si="20"/>
        <v>0</v>
      </c>
    </row>
    <row r="830" spans="1:1" x14ac:dyDescent="0.2">
      <c r="A830" s="317">
        <f t="shared" si="20"/>
        <v>0</v>
      </c>
    </row>
    <row r="831" spans="1:1" x14ac:dyDescent="0.2">
      <c r="A831" s="317">
        <f t="shared" si="20"/>
        <v>0</v>
      </c>
    </row>
    <row r="832" spans="1:1" x14ac:dyDescent="0.2">
      <c r="A832" s="317">
        <f t="shared" si="20"/>
        <v>0</v>
      </c>
    </row>
    <row r="833" spans="1:1" x14ac:dyDescent="0.2">
      <c r="A833" s="317">
        <f t="shared" si="20"/>
        <v>0</v>
      </c>
    </row>
    <row r="834" spans="1:1" x14ac:dyDescent="0.2">
      <c r="A834" s="317">
        <f t="shared" si="20"/>
        <v>0</v>
      </c>
    </row>
    <row r="835" spans="1:1" x14ac:dyDescent="0.2">
      <c r="A835" s="317">
        <f t="shared" si="20"/>
        <v>0</v>
      </c>
    </row>
    <row r="836" spans="1:1" x14ac:dyDescent="0.2">
      <c r="A836" s="317">
        <f t="shared" si="20"/>
        <v>0</v>
      </c>
    </row>
    <row r="837" spans="1:1" x14ac:dyDescent="0.2">
      <c r="A837" s="317">
        <f t="shared" si="20"/>
        <v>0</v>
      </c>
    </row>
    <row r="838" spans="1:1" x14ac:dyDescent="0.2">
      <c r="A838" s="317">
        <f t="shared" si="20"/>
        <v>0</v>
      </c>
    </row>
    <row r="839" spans="1:1" x14ac:dyDescent="0.2">
      <c r="A839" s="317">
        <f t="shared" si="20"/>
        <v>0</v>
      </c>
    </row>
    <row r="840" spans="1:1" x14ac:dyDescent="0.2">
      <c r="A840" s="317">
        <f t="shared" si="20"/>
        <v>0</v>
      </c>
    </row>
    <row r="841" spans="1:1" x14ac:dyDescent="0.2">
      <c r="A841" s="317">
        <f t="shared" si="20"/>
        <v>0</v>
      </c>
    </row>
    <row r="842" spans="1:1" x14ac:dyDescent="0.2">
      <c r="A842" s="317">
        <f t="shared" si="20"/>
        <v>0</v>
      </c>
    </row>
    <row r="843" spans="1:1" x14ac:dyDescent="0.2">
      <c r="A843" s="317">
        <f t="shared" si="20"/>
        <v>0</v>
      </c>
    </row>
    <row r="844" spans="1:1" x14ac:dyDescent="0.2">
      <c r="A844" s="317">
        <f t="shared" si="20"/>
        <v>0</v>
      </c>
    </row>
    <row r="845" spans="1:1" x14ac:dyDescent="0.2">
      <c r="A845" s="317">
        <f t="shared" ref="A845:A908" si="21">INDEX(B845:H845,1,Sprachwahl)</f>
        <v>0</v>
      </c>
    </row>
    <row r="846" spans="1:1" x14ac:dyDescent="0.2">
      <c r="A846" s="317">
        <f t="shared" si="21"/>
        <v>0</v>
      </c>
    </row>
    <row r="847" spans="1:1" x14ac:dyDescent="0.2">
      <c r="A847" s="317">
        <f t="shared" si="21"/>
        <v>0</v>
      </c>
    </row>
    <row r="848" spans="1:1" x14ac:dyDescent="0.2">
      <c r="A848" s="317">
        <f t="shared" si="21"/>
        <v>0</v>
      </c>
    </row>
    <row r="849" spans="1:1" x14ac:dyDescent="0.2">
      <c r="A849" s="317">
        <f t="shared" si="21"/>
        <v>0</v>
      </c>
    </row>
    <row r="850" spans="1:1" x14ac:dyDescent="0.2">
      <c r="A850" s="317">
        <f t="shared" si="21"/>
        <v>0</v>
      </c>
    </row>
    <row r="851" spans="1:1" x14ac:dyDescent="0.2">
      <c r="A851" s="317">
        <f t="shared" si="21"/>
        <v>0</v>
      </c>
    </row>
    <row r="852" spans="1:1" x14ac:dyDescent="0.2">
      <c r="A852" s="317">
        <f t="shared" si="21"/>
        <v>0</v>
      </c>
    </row>
    <row r="853" spans="1:1" x14ac:dyDescent="0.2">
      <c r="A853" s="317">
        <f t="shared" si="21"/>
        <v>0</v>
      </c>
    </row>
    <row r="854" spans="1:1" x14ac:dyDescent="0.2">
      <c r="A854" s="317">
        <f t="shared" si="21"/>
        <v>0</v>
      </c>
    </row>
    <row r="855" spans="1:1" x14ac:dyDescent="0.2">
      <c r="A855" s="317">
        <f t="shared" si="21"/>
        <v>0</v>
      </c>
    </row>
    <row r="856" spans="1:1" x14ac:dyDescent="0.2">
      <c r="A856" s="317">
        <f t="shared" si="21"/>
        <v>0</v>
      </c>
    </row>
    <row r="857" spans="1:1" x14ac:dyDescent="0.2">
      <c r="A857" s="317">
        <f t="shared" si="21"/>
        <v>0</v>
      </c>
    </row>
    <row r="858" spans="1:1" x14ac:dyDescent="0.2">
      <c r="A858" s="317">
        <f t="shared" si="21"/>
        <v>0</v>
      </c>
    </row>
    <row r="859" spans="1:1" x14ac:dyDescent="0.2">
      <c r="A859" s="317">
        <f t="shared" si="21"/>
        <v>0</v>
      </c>
    </row>
    <row r="860" spans="1:1" x14ac:dyDescent="0.2">
      <c r="A860" s="317">
        <f t="shared" si="21"/>
        <v>0</v>
      </c>
    </row>
    <row r="861" spans="1:1" x14ac:dyDescent="0.2">
      <c r="A861" s="317">
        <f t="shared" si="21"/>
        <v>0</v>
      </c>
    </row>
    <row r="862" spans="1:1" x14ac:dyDescent="0.2">
      <c r="A862" s="317">
        <f t="shared" si="21"/>
        <v>0</v>
      </c>
    </row>
    <row r="863" spans="1:1" x14ac:dyDescent="0.2">
      <c r="A863" s="317">
        <f t="shared" si="21"/>
        <v>0</v>
      </c>
    </row>
    <row r="864" spans="1:1" x14ac:dyDescent="0.2">
      <c r="A864" s="317">
        <f t="shared" si="21"/>
        <v>0</v>
      </c>
    </row>
    <row r="865" spans="1:1" x14ac:dyDescent="0.2">
      <c r="A865" s="317">
        <f t="shared" si="21"/>
        <v>0</v>
      </c>
    </row>
    <row r="866" spans="1:1" x14ac:dyDescent="0.2">
      <c r="A866" s="317">
        <f t="shared" si="21"/>
        <v>0</v>
      </c>
    </row>
    <row r="867" spans="1:1" x14ac:dyDescent="0.2">
      <c r="A867" s="317">
        <f t="shared" si="21"/>
        <v>0</v>
      </c>
    </row>
    <row r="868" spans="1:1" x14ac:dyDescent="0.2">
      <c r="A868" s="317">
        <f t="shared" si="21"/>
        <v>0</v>
      </c>
    </row>
    <row r="869" spans="1:1" x14ac:dyDescent="0.2">
      <c r="A869" s="317">
        <f t="shared" si="21"/>
        <v>0</v>
      </c>
    </row>
    <row r="870" spans="1:1" x14ac:dyDescent="0.2">
      <c r="A870" s="317">
        <f t="shared" si="21"/>
        <v>0</v>
      </c>
    </row>
    <row r="871" spans="1:1" x14ac:dyDescent="0.2">
      <c r="A871" s="317">
        <f t="shared" si="21"/>
        <v>0</v>
      </c>
    </row>
    <row r="872" spans="1:1" x14ac:dyDescent="0.2">
      <c r="A872" s="317">
        <f t="shared" si="21"/>
        <v>0</v>
      </c>
    </row>
    <row r="873" spans="1:1" x14ac:dyDescent="0.2">
      <c r="A873" s="317">
        <f t="shared" si="21"/>
        <v>0</v>
      </c>
    </row>
    <row r="874" spans="1:1" x14ac:dyDescent="0.2">
      <c r="A874" s="317">
        <f t="shared" si="21"/>
        <v>0</v>
      </c>
    </row>
    <row r="875" spans="1:1" x14ac:dyDescent="0.2">
      <c r="A875" s="317">
        <f t="shared" si="21"/>
        <v>0</v>
      </c>
    </row>
    <row r="876" spans="1:1" x14ac:dyDescent="0.2">
      <c r="A876" s="317">
        <f t="shared" si="21"/>
        <v>0</v>
      </c>
    </row>
    <row r="877" spans="1:1" x14ac:dyDescent="0.2">
      <c r="A877" s="317">
        <f t="shared" si="21"/>
        <v>0</v>
      </c>
    </row>
    <row r="878" spans="1:1" x14ac:dyDescent="0.2">
      <c r="A878" s="317">
        <f t="shared" si="21"/>
        <v>0</v>
      </c>
    </row>
    <row r="879" spans="1:1" x14ac:dyDescent="0.2">
      <c r="A879" s="317">
        <f t="shared" si="21"/>
        <v>0</v>
      </c>
    </row>
    <row r="880" spans="1:1" x14ac:dyDescent="0.2">
      <c r="A880" s="317">
        <f t="shared" si="21"/>
        <v>0</v>
      </c>
    </row>
    <row r="881" spans="1:1" x14ac:dyDescent="0.2">
      <c r="A881" s="317">
        <f t="shared" si="21"/>
        <v>0</v>
      </c>
    </row>
    <row r="882" spans="1:1" x14ac:dyDescent="0.2">
      <c r="A882" s="317">
        <f t="shared" si="21"/>
        <v>0</v>
      </c>
    </row>
    <row r="883" spans="1:1" x14ac:dyDescent="0.2">
      <c r="A883" s="317">
        <f t="shared" si="21"/>
        <v>0</v>
      </c>
    </row>
    <row r="884" spans="1:1" x14ac:dyDescent="0.2">
      <c r="A884" s="317">
        <f t="shared" si="21"/>
        <v>0</v>
      </c>
    </row>
    <row r="885" spans="1:1" x14ac:dyDescent="0.2">
      <c r="A885" s="317">
        <f t="shared" si="21"/>
        <v>0</v>
      </c>
    </row>
    <row r="886" spans="1:1" x14ac:dyDescent="0.2">
      <c r="A886" s="317">
        <f t="shared" si="21"/>
        <v>0</v>
      </c>
    </row>
    <row r="887" spans="1:1" x14ac:dyDescent="0.2">
      <c r="A887" s="317">
        <f t="shared" si="21"/>
        <v>0</v>
      </c>
    </row>
    <row r="888" spans="1:1" x14ac:dyDescent="0.2">
      <c r="A888" s="317">
        <f t="shared" si="21"/>
        <v>0</v>
      </c>
    </row>
    <row r="889" spans="1:1" x14ac:dyDescent="0.2">
      <c r="A889" s="317">
        <f t="shared" si="21"/>
        <v>0</v>
      </c>
    </row>
    <row r="890" spans="1:1" x14ac:dyDescent="0.2">
      <c r="A890" s="317">
        <f t="shared" si="21"/>
        <v>0</v>
      </c>
    </row>
    <row r="891" spans="1:1" x14ac:dyDescent="0.2">
      <c r="A891" s="317">
        <f t="shared" si="21"/>
        <v>0</v>
      </c>
    </row>
    <row r="892" spans="1:1" x14ac:dyDescent="0.2">
      <c r="A892" s="317">
        <f t="shared" si="21"/>
        <v>0</v>
      </c>
    </row>
    <row r="893" spans="1:1" x14ac:dyDescent="0.2">
      <c r="A893" s="317">
        <f t="shared" si="21"/>
        <v>0</v>
      </c>
    </row>
    <row r="894" spans="1:1" x14ac:dyDescent="0.2">
      <c r="A894" s="317">
        <f t="shared" si="21"/>
        <v>0</v>
      </c>
    </row>
    <row r="895" spans="1:1" x14ac:dyDescent="0.2">
      <c r="A895" s="317">
        <f t="shared" si="21"/>
        <v>0</v>
      </c>
    </row>
    <row r="896" spans="1:1" x14ac:dyDescent="0.2">
      <c r="A896" s="317">
        <f t="shared" si="21"/>
        <v>0</v>
      </c>
    </row>
    <row r="897" spans="1:1" x14ac:dyDescent="0.2">
      <c r="A897" s="317">
        <f t="shared" si="21"/>
        <v>0</v>
      </c>
    </row>
    <row r="898" spans="1:1" x14ac:dyDescent="0.2">
      <c r="A898" s="317">
        <f t="shared" si="21"/>
        <v>0</v>
      </c>
    </row>
    <row r="899" spans="1:1" x14ac:dyDescent="0.2">
      <c r="A899" s="317">
        <f t="shared" si="21"/>
        <v>0</v>
      </c>
    </row>
    <row r="900" spans="1:1" x14ac:dyDescent="0.2">
      <c r="A900" s="317">
        <f t="shared" si="21"/>
        <v>0</v>
      </c>
    </row>
    <row r="901" spans="1:1" x14ac:dyDescent="0.2">
      <c r="A901" s="317">
        <f t="shared" si="21"/>
        <v>0</v>
      </c>
    </row>
    <row r="902" spans="1:1" x14ac:dyDescent="0.2">
      <c r="A902" s="317">
        <f t="shared" si="21"/>
        <v>0</v>
      </c>
    </row>
    <row r="903" spans="1:1" x14ac:dyDescent="0.2">
      <c r="A903" s="317">
        <f t="shared" si="21"/>
        <v>0</v>
      </c>
    </row>
    <row r="904" spans="1:1" x14ac:dyDescent="0.2">
      <c r="A904" s="317">
        <f t="shared" si="21"/>
        <v>0</v>
      </c>
    </row>
    <row r="905" spans="1:1" x14ac:dyDescent="0.2">
      <c r="A905" s="317">
        <f t="shared" si="21"/>
        <v>0</v>
      </c>
    </row>
    <row r="906" spans="1:1" x14ac:dyDescent="0.2">
      <c r="A906" s="317">
        <f t="shared" si="21"/>
        <v>0</v>
      </c>
    </row>
    <row r="907" spans="1:1" x14ac:dyDescent="0.2">
      <c r="A907" s="317">
        <f t="shared" si="21"/>
        <v>0</v>
      </c>
    </row>
    <row r="908" spans="1:1" x14ac:dyDescent="0.2">
      <c r="A908" s="317">
        <f t="shared" si="21"/>
        <v>0</v>
      </c>
    </row>
    <row r="909" spans="1:1" x14ac:dyDescent="0.2">
      <c r="A909" s="317">
        <f t="shared" ref="A909:A972" si="22">INDEX(B909:H909,1,Sprachwahl)</f>
        <v>0</v>
      </c>
    </row>
    <row r="910" spans="1:1" x14ac:dyDescent="0.2">
      <c r="A910" s="317">
        <f t="shared" si="22"/>
        <v>0</v>
      </c>
    </row>
    <row r="911" spans="1:1" x14ac:dyDescent="0.2">
      <c r="A911" s="317">
        <f t="shared" si="22"/>
        <v>0</v>
      </c>
    </row>
    <row r="912" spans="1:1" x14ac:dyDescent="0.2">
      <c r="A912" s="317">
        <f t="shared" si="22"/>
        <v>0</v>
      </c>
    </row>
    <row r="913" spans="1:1" x14ac:dyDescent="0.2">
      <c r="A913" s="317">
        <f t="shared" si="22"/>
        <v>0</v>
      </c>
    </row>
    <row r="914" spans="1:1" x14ac:dyDescent="0.2">
      <c r="A914" s="317">
        <f t="shared" si="22"/>
        <v>0</v>
      </c>
    </row>
    <row r="915" spans="1:1" x14ac:dyDescent="0.2">
      <c r="A915" s="317">
        <f t="shared" si="22"/>
        <v>0</v>
      </c>
    </row>
    <row r="916" spans="1:1" x14ac:dyDescent="0.2">
      <c r="A916" s="317">
        <f t="shared" si="22"/>
        <v>0</v>
      </c>
    </row>
    <row r="917" spans="1:1" x14ac:dyDescent="0.2">
      <c r="A917" s="317">
        <f t="shared" si="22"/>
        <v>0</v>
      </c>
    </row>
    <row r="918" spans="1:1" x14ac:dyDescent="0.2">
      <c r="A918" s="317">
        <f t="shared" si="22"/>
        <v>0</v>
      </c>
    </row>
    <row r="919" spans="1:1" x14ac:dyDescent="0.2">
      <c r="A919" s="317">
        <f t="shared" si="22"/>
        <v>0</v>
      </c>
    </row>
    <row r="920" spans="1:1" x14ac:dyDescent="0.2">
      <c r="A920" s="317">
        <f t="shared" si="22"/>
        <v>0</v>
      </c>
    </row>
    <row r="921" spans="1:1" x14ac:dyDescent="0.2">
      <c r="A921" s="317">
        <f t="shared" si="22"/>
        <v>0</v>
      </c>
    </row>
    <row r="922" spans="1:1" x14ac:dyDescent="0.2">
      <c r="A922" s="317">
        <f t="shared" si="22"/>
        <v>0</v>
      </c>
    </row>
    <row r="923" spans="1:1" x14ac:dyDescent="0.2">
      <c r="A923" s="317">
        <f t="shared" si="22"/>
        <v>0</v>
      </c>
    </row>
    <row r="924" spans="1:1" x14ac:dyDescent="0.2">
      <c r="A924" s="317">
        <f t="shared" si="22"/>
        <v>0</v>
      </c>
    </row>
    <row r="925" spans="1:1" x14ac:dyDescent="0.2">
      <c r="A925" s="317">
        <f t="shared" si="22"/>
        <v>0</v>
      </c>
    </row>
    <row r="926" spans="1:1" x14ac:dyDescent="0.2">
      <c r="A926" s="317">
        <f t="shared" si="22"/>
        <v>0</v>
      </c>
    </row>
    <row r="927" spans="1:1" x14ac:dyDescent="0.2">
      <c r="A927" s="317">
        <f t="shared" si="22"/>
        <v>0</v>
      </c>
    </row>
    <row r="928" spans="1:1" x14ac:dyDescent="0.2">
      <c r="A928" s="317">
        <f t="shared" si="22"/>
        <v>0</v>
      </c>
    </row>
    <row r="929" spans="1:1" x14ac:dyDescent="0.2">
      <c r="A929" s="317">
        <f t="shared" si="22"/>
        <v>0</v>
      </c>
    </row>
    <row r="930" spans="1:1" x14ac:dyDescent="0.2">
      <c r="A930" s="317">
        <f t="shared" si="22"/>
        <v>0</v>
      </c>
    </row>
    <row r="931" spans="1:1" x14ac:dyDescent="0.2">
      <c r="A931" s="317">
        <f t="shared" si="22"/>
        <v>0</v>
      </c>
    </row>
    <row r="932" spans="1:1" x14ac:dyDescent="0.2">
      <c r="A932" s="317">
        <f t="shared" si="22"/>
        <v>0</v>
      </c>
    </row>
    <row r="933" spans="1:1" x14ac:dyDescent="0.2">
      <c r="A933" s="317">
        <f t="shared" si="22"/>
        <v>0</v>
      </c>
    </row>
    <row r="934" spans="1:1" x14ac:dyDescent="0.2">
      <c r="A934" s="317">
        <f t="shared" si="22"/>
        <v>0</v>
      </c>
    </row>
    <row r="935" spans="1:1" x14ac:dyDescent="0.2">
      <c r="A935" s="317">
        <f t="shared" si="22"/>
        <v>0</v>
      </c>
    </row>
    <row r="936" spans="1:1" x14ac:dyDescent="0.2">
      <c r="A936" s="317">
        <f t="shared" si="22"/>
        <v>0</v>
      </c>
    </row>
    <row r="937" spans="1:1" x14ac:dyDescent="0.2">
      <c r="A937" s="317">
        <f t="shared" si="22"/>
        <v>0</v>
      </c>
    </row>
    <row r="938" spans="1:1" x14ac:dyDescent="0.2">
      <c r="A938" s="317">
        <f t="shared" si="22"/>
        <v>0</v>
      </c>
    </row>
    <row r="939" spans="1:1" x14ac:dyDescent="0.2">
      <c r="A939" s="317">
        <f t="shared" si="22"/>
        <v>0</v>
      </c>
    </row>
    <row r="940" spans="1:1" x14ac:dyDescent="0.2">
      <c r="A940" s="317">
        <f t="shared" si="22"/>
        <v>0</v>
      </c>
    </row>
    <row r="941" spans="1:1" x14ac:dyDescent="0.2">
      <c r="A941" s="317">
        <f t="shared" si="22"/>
        <v>0</v>
      </c>
    </row>
    <row r="942" spans="1:1" x14ac:dyDescent="0.2">
      <c r="A942" s="317">
        <f t="shared" si="22"/>
        <v>0</v>
      </c>
    </row>
    <row r="943" spans="1:1" x14ac:dyDescent="0.2">
      <c r="A943" s="317">
        <f t="shared" si="22"/>
        <v>0</v>
      </c>
    </row>
    <row r="944" spans="1:1" x14ac:dyDescent="0.2">
      <c r="A944" s="317">
        <f t="shared" si="22"/>
        <v>0</v>
      </c>
    </row>
    <row r="945" spans="1:1" x14ac:dyDescent="0.2">
      <c r="A945" s="317">
        <f t="shared" si="22"/>
        <v>0</v>
      </c>
    </row>
    <row r="946" spans="1:1" x14ac:dyDescent="0.2">
      <c r="A946" s="317">
        <f t="shared" si="22"/>
        <v>0</v>
      </c>
    </row>
    <row r="947" spans="1:1" x14ac:dyDescent="0.2">
      <c r="A947" s="317">
        <f t="shared" si="22"/>
        <v>0</v>
      </c>
    </row>
    <row r="948" spans="1:1" x14ac:dyDescent="0.2">
      <c r="A948" s="317">
        <f t="shared" si="22"/>
        <v>0</v>
      </c>
    </row>
    <row r="949" spans="1:1" x14ac:dyDescent="0.2">
      <c r="A949" s="317">
        <f t="shared" si="22"/>
        <v>0</v>
      </c>
    </row>
    <row r="950" spans="1:1" x14ac:dyDescent="0.2">
      <c r="A950" s="317">
        <f t="shared" si="22"/>
        <v>0</v>
      </c>
    </row>
    <row r="951" spans="1:1" x14ac:dyDescent="0.2">
      <c r="A951" s="317">
        <f t="shared" si="22"/>
        <v>0</v>
      </c>
    </row>
    <row r="952" spans="1:1" x14ac:dyDescent="0.2">
      <c r="A952" s="317">
        <f t="shared" si="22"/>
        <v>0</v>
      </c>
    </row>
    <row r="953" spans="1:1" x14ac:dyDescent="0.2">
      <c r="A953" s="317">
        <f t="shared" si="22"/>
        <v>0</v>
      </c>
    </row>
    <row r="954" spans="1:1" x14ac:dyDescent="0.2">
      <c r="A954" s="317">
        <f t="shared" si="22"/>
        <v>0</v>
      </c>
    </row>
    <row r="955" spans="1:1" x14ac:dyDescent="0.2">
      <c r="A955" s="317">
        <f t="shared" si="22"/>
        <v>0</v>
      </c>
    </row>
    <row r="956" spans="1:1" x14ac:dyDescent="0.2">
      <c r="A956" s="317">
        <f t="shared" si="22"/>
        <v>0</v>
      </c>
    </row>
    <row r="957" spans="1:1" x14ac:dyDescent="0.2">
      <c r="A957" s="317">
        <f t="shared" si="22"/>
        <v>0</v>
      </c>
    </row>
    <row r="958" spans="1:1" x14ac:dyDescent="0.2">
      <c r="A958" s="317">
        <f t="shared" si="22"/>
        <v>0</v>
      </c>
    </row>
    <row r="959" spans="1:1" x14ac:dyDescent="0.2">
      <c r="A959" s="317">
        <f t="shared" si="22"/>
        <v>0</v>
      </c>
    </row>
    <row r="960" spans="1:1" x14ac:dyDescent="0.2">
      <c r="A960" s="317">
        <f t="shared" si="22"/>
        <v>0</v>
      </c>
    </row>
    <row r="961" spans="1:1" x14ac:dyDescent="0.2">
      <c r="A961" s="317">
        <f t="shared" si="22"/>
        <v>0</v>
      </c>
    </row>
    <row r="962" spans="1:1" x14ac:dyDescent="0.2">
      <c r="A962" s="317">
        <f t="shared" si="22"/>
        <v>0</v>
      </c>
    </row>
    <row r="963" spans="1:1" x14ac:dyDescent="0.2">
      <c r="A963" s="317">
        <f t="shared" si="22"/>
        <v>0</v>
      </c>
    </row>
    <row r="964" spans="1:1" x14ac:dyDescent="0.2">
      <c r="A964" s="317">
        <f t="shared" si="22"/>
        <v>0</v>
      </c>
    </row>
    <row r="965" spans="1:1" x14ac:dyDescent="0.2">
      <c r="A965" s="317">
        <f t="shared" si="22"/>
        <v>0</v>
      </c>
    </row>
    <row r="966" spans="1:1" x14ac:dyDescent="0.2">
      <c r="A966" s="317">
        <f t="shared" si="22"/>
        <v>0</v>
      </c>
    </row>
    <row r="967" spans="1:1" x14ac:dyDescent="0.2">
      <c r="A967" s="317">
        <f t="shared" si="22"/>
        <v>0</v>
      </c>
    </row>
    <row r="968" spans="1:1" x14ac:dyDescent="0.2">
      <c r="A968" s="317">
        <f t="shared" si="22"/>
        <v>0</v>
      </c>
    </row>
    <row r="969" spans="1:1" x14ac:dyDescent="0.2">
      <c r="A969" s="317">
        <f t="shared" si="22"/>
        <v>0</v>
      </c>
    </row>
    <row r="970" spans="1:1" x14ac:dyDescent="0.2">
      <c r="A970" s="317">
        <f t="shared" si="22"/>
        <v>0</v>
      </c>
    </row>
    <row r="971" spans="1:1" x14ac:dyDescent="0.2">
      <c r="A971" s="317">
        <f t="shared" si="22"/>
        <v>0</v>
      </c>
    </row>
    <row r="972" spans="1:1" x14ac:dyDescent="0.2">
      <c r="A972" s="317">
        <f t="shared" si="22"/>
        <v>0</v>
      </c>
    </row>
    <row r="973" spans="1:1" x14ac:dyDescent="0.2">
      <c r="A973" s="317">
        <f t="shared" ref="A973:A1036" si="23">INDEX(B973:H973,1,Sprachwahl)</f>
        <v>0</v>
      </c>
    </row>
    <row r="974" spans="1:1" x14ac:dyDescent="0.2">
      <c r="A974" s="317">
        <f t="shared" si="23"/>
        <v>0</v>
      </c>
    </row>
    <row r="975" spans="1:1" x14ac:dyDescent="0.2">
      <c r="A975" s="317">
        <f t="shared" si="23"/>
        <v>0</v>
      </c>
    </row>
    <row r="976" spans="1:1" x14ac:dyDescent="0.2">
      <c r="A976" s="317">
        <f t="shared" si="23"/>
        <v>0</v>
      </c>
    </row>
    <row r="977" spans="1:1" x14ac:dyDescent="0.2">
      <c r="A977" s="317">
        <f t="shared" si="23"/>
        <v>0</v>
      </c>
    </row>
    <row r="978" spans="1:1" x14ac:dyDescent="0.2">
      <c r="A978" s="317">
        <f t="shared" si="23"/>
        <v>0</v>
      </c>
    </row>
    <row r="979" spans="1:1" x14ac:dyDescent="0.2">
      <c r="A979" s="317">
        <f t="shared" si="23"/>
        <v>0</v>
      </c>
    </row>
    <row r="980" spans="1:1" x14ac:dyDescent="0.2">
      <c r="A980" s="317">
        <f t="shared" si="23"/>
        <v>0</v>
      </c>
    </row>
    <row r="981" spans="1:1" x14ac:dyDescent="0.2">
      <c r="A981" s="317">
        <f t="shared" si="23"/>
        <v>0</v>
      </c>
    </row>
    <row r="982" spans="1:1" x14ac:dyDescent="0.2">
      <c r="A982" s="317">
        <f t="shared" si="23"/>
        <v>0</v>
      </c>
    </row>
    <row r="983" spans="1:1" x14ac:dyDescent="0.2">
      <c r="A983" s="317">
        <f t="shared" si="23"/>
        <v>0</v>
      </c>
    </row>
    <row r="984" spans="1:1" x14ac:dyDescent="0.2">
      <c r="A984" s="317">
        <f t="shared" si="23"/>
        <v>0</v>
      </c>
    </row>
    <row r="985" spans="1:1" x14ac:dyDescent="0.2">
      <c r="A985" s="317">
        <f t="shared" si="23"/>
        <v>0</v>
      </c>
    </row>
    <row r="986" spans="1:1" x14ac:dyDescent="0.2">
      <c r="A986" s="317">
        <f t="shared" si="23"/>
        <v>0</v>
      </c>
    </row>
    <row r="987" spans="1:1" x14ac:dyDescent="0.2">
      <c r="A987" s="317">
        <f t="shared" si="23"/>
        <v>0</v>
      </c>
    </row>
    <row r="988" spans="1:1" x14ac:dyDescent="0.2">
      <c r="A988" s="317">
        <f t="shared" si="23"/>
        <v>0</v>
      </c>
    </row>
    <row r="989" spans="1:1" x14ac:dyDescent="0.2">
      <c r="A989" s="317">
        <f t="shared" si="23"/>
        <v>0</v>
      </c>
    </row>
    <row r="990" spans="1:1" x14ac:dyDescent="0.2">
      <c r="A990" s="317">
        <f t="shared" si="23"/>
        <v>0</v>
      </c>
    </row>
    <row r="991" spans="1:1" x14ac:dyDescent="0.2">
      <c r="A991" s="317">
        <f t="shared" si="23"/>
        <v>0</v>
      </c>
    </row>
    <row r="992" spans="1:1" x14ac:dyDescent="0.2">
      <c r="A992" s="317">
        <f t="shared" si="23"/>
        <v>0</v>
      </c>
    </row>
    <row r="993" spans="1:1" x14ac:dyDescent="0.2">
      <c r="A993" s="317">
        <f t="shared" si="23"/>
        <v>0</v>
      </c>
    </row>
    <row r="994" spans="1:1" x14ac:dyDescent="0.2">
      <c r="A994" s="317">
        <f t="shared" si="23"/>
        <v>0</v>
      </c>
    </row>
    <row r="995" spans="1:1" x14ac:dyDescent="0.2">
      <c r="A995" s="317">
        <f t="shared" si="23"/>
        <v>0</v>
      </c>
    </row>
    <row r="996" spans="1:1" x14ac:dyDescent="0.2">
      <c r="A996" s="317">
        <f t="shared" si="23"/>
        <v>0</v>
      </c>
    </row>
    <row r="997" spans="1:1" x14ac:dyDescent="0.2">
      <c r="A997" s="317">
        <f t="shared" si="23"/>
        <v>0</v>
      </c>
    </row>
    <row r="998" spans="1:1" x14ac:dyDescent="0.2">
      <c r="A998" s="317">
        <f t="shared" si="23"/>
        <v>0</v>
      </c>
    </row>
    <row r="999" spans="1:1" x14ac:dyDescent="0.2">
      <c r="A999" s="317">
        <f t="shared" si="23"/>
        <v>0</v>
      </c>
    </row>
    <row r="1000" spans="1:1" x14ac:dyDescent="0.2">
      <c r="A1000" s="317">
        <f t="shared" si="23"/>
        <v>0</v>
      </c>
    </row>
    <row r="1001" spans="1:1" x14ac:dyDescent="0.2">
      <c r="A1001" s="317">
        <f t="shared" si="23"/>
        <v>0</v>
      </c>
    </row>
    <row r="1002" spans="1:1" x14ac:dyDescent="0.2">
      <c r="A1002" s="317">
        <f t="shared" si="23"/>
        <v>0</v>
      </c>
    </row>
    <row r="1003" spans="1:1" x14ac:dyDescent="0.2">
      <c r="A1003" s="317">
        <f t="shared" si="23"/>
        <v>0</v>
      </c>
    </row>
    <row r="1004" spans="1:1" x14ac:dyDescent="0.2">
      <c r="A1004" s="317">
        <f t="shared" si="23"/>
        <v>0</v>
      </c>
    </row>
    <row r="1005" spans="1:1" x14ac:dyDescent="0.2">
      <c r="A1005" s="317">
        <f t="shared" si="23"/>
        <v>0</v>
      </c>
    </row>
    <row r="1006" spans="1:1" x14ac:dyDescent="0.2">
      <c r="A1006" s="317">
        <f t="shared" si="23"/>
        <v>0</v>
      </c>
    </row>
    <row r="1007" spans="1:1" x14ac:dyDescent="0.2">
      <c r="A1007" s="317">
        <f t="shared" si="23"/>
        <v>0</v>
      </c>
    </row>
    <row r="1008" spans="1:1" x14ac:dyDescent="0.2">
      <c r="A1008" s="317">
        <f t="shared" si="23"/>
        <v>0</v>
      </c>
    </row>
    <row r="1009" spans="1:1" x14ac:dyDescent="0.2">
      <c r="A1009" s="317">
        <f t="shared" si="23"/>
        <v>0</v>
      </c>
    </row>
    <row r="1010" spans="1:1" x14ac:dyDescent="0.2">
      <c r="A1010" s="317">
        <f t="shared" si="23"/>
        <v>0</v>
      </c>
    </row>
    <row r="1011" spans="1:1" x14ac:dyDescent="0.2">
      <c r="A1011" s="317">
        <f t="shared" si="23"/>
        <v>0</v>
      </c>
    </row>
    <row r="1012" spans="1:1" x14ac:dyDescent="0.2">
      <c r="A1012" s="317">
        <f t="shared" si="23"/>
        <v>0</v>
      </c>
    </row>
    <row r="1013" spans="1:1" x14ac:dyDescent="0.2">
      <c r="A1013" s="317">
        <f t="shared" si="23"/>
        <v>0</v>
      </c>
    </row>
    <row r="1014" spans="1:1" x14ac:dyDescent="0.2">
      <c r="A1014" s="317">
        <f t="shared" si="23"/>
        <v>0</v>
      </c>
    </row>
    <row r="1015" spans="1:1" x14ac:dyDescent="0.2">
      <c r="A1015" s="317">
        <f t="shared" si="23"/>
        <v>0</v>
      </c>
    </row>
    <row r="1016" spans="1:1" x14ac:dyDescent="0.2">
      <c r="A1016" s="317">
        <f t="shared" si="23"/>
        <v>0</v>
      </c>
    </row>
    <row r="1017" spans="1:1" x14ac:dyDescent="0.2">
      <c r="A1017" s="317">
        <f t="shared" si="23"/>
        <v>0</v>
      </c>
    </row>
    <row r="1018" spans="1:1" x14ac:dyDescent="0.2">
      <c r="A1018" s="317">
        <f t="shared" si="23"/>
        <v>0</v>
      </c>
    </row>
    <row r="1019" spans="1:1" x14ac:dyDescent="0.2">
      <c r="A1019" s="317">
        <f t="shared" si="23"/>
        <v>0</v>
      </c>
    </row>
    <row r="1020" spans="1:1" x14ac:dyDescent="0.2">
      <c r="A1020" s="317">
        <f t="shared" si="23"/>
        <v>0</v>
      </c>
    </row>
    <row r="1021" spans="1:1" x14ac:dyDescent="0.2">
      <c r="A1021" s="317">
        <f t="shared" si="23"/>
        <v>0</v>
      </c>
    </row>
    <row r="1022" spans="1:1" x14ac:dyDescent="0.2">
      <c r="A1022" s="317">
        <f t="shared" si="23"/>
        <v>0</v>
      </c>
    </row>
    <row r="1023" spans="1:1" x14ac:dyDescent="0.2">
      <c r="A1023" s="317">
        <f t="shared" si="23"/>
        <v>0</v>
      </c>
    </row>
    <row r="1024" spans="1:1" x14ac:dyDescent="0.2">
      <c r="A1024" s="317">
        <f t="shared" si="23"/>
        <v>0</v>
      </c>
    </row>
    <row r="1025" spans="1:1" x14ac:dyDescent="0.2">
      <c r="A1025" s="317">
        <f t="shared" si="23"/>
        <v>0</v>
      </c>
    </row>
    <row r="1026" spans="1:1" x14ac:dyDescent="0.2">
      <c r="A1026" s="317">
        <f t="shared" si="23"/>
        <v>0</v>
      </c>
    </row>
    <row r="1027" spans="1:1" x14ac:dyDescent="0.2">
      <c r="A1027" s="317">
        <f t="shared" si="23"/>
        <v>0</v>
      </c>
    </row>
    <row r="1028" spans="1:1" x14ac:dyDescent="0.2">
      <c r="A1028" s="317">
        <f t="shared" si="23"/>
        <v>0</v>
      </c>
    </row>
    <row r="1029" spans="1:1" x14ac:dyDescent="0.2">
      <c r="A1029" s="317">
        <f t="shared" si="23"/>
        <v>0</v>
      </c>
    </row>
    <row r="1030" spans="1:1" x14ac:dyDescent="0.2">
      <c r="A1030" s="317">
        <f t="shared" si="23"/>
        <v>0</v>
      </c>
    </row>
    <row r="1031" spans="1:1" x14ac:dyDescent="0.2">
      <c r="A1031" s="317">
        <f t="shared" si="23"/>
        <v>0</v>
      </c>
    </row>
    <row r="1032" spans="1:1" x14ac:dyDescent="0.2">
      <c r="A1032" s="317">
        <f t="shared" si="23"/>
        <v>0</v>
      </c>
    </row>
    <row r="1033" spans="1:1" x14ac:dyDescent="0.2">
      <c r="A1033" s="317">
        <f t="shared" si="23"/>
        <v>0</v>
      </c>
    </row>
    <row r="1034" spans="1:1" x14ac:dyDescent="0.2">
      <c r="A1034" s="317">
        <f t="shared" si="23"/>
        <v>0</v>
      </c>
    </row>
    <row r="1035" spans="1:1" x14ac:dyDescent="0.2">
      <c r="A1035" s="317">
        <f t="shared" si="23"/>
        <v>0</v>
      </c>
    </row>
    <row r="1036" spans="1:1" x14ac:dyDescent="0.2">
      <c r="A1036" s="317">
        <f t="shared" si="23"/>
        <v>0</v>
      </c>
    </row>
    <row r="1037" spans="1:1" x14ac:dyDescent="0.2">
      <c r="A1037" s="317">
        <f t="shared" ref="A1037:A1100" si="24">INDEX(B1037:H1037,1,Sprachwahl)</f>
        <v>0</v>
      </c>
    </row>
    <row r="1038" spans="1:1" x14ac:dyDescent="0.2">
      <c r="A1038" s="317">
        <f t="shared" si="24"/>
        <v>0</v>
      </c>
    </row>
    <row r="1039" spans="1:1" x14ac:dyDescent="0.2">
      <c r="A1039" s="317">
        <f t="shared" si="24"/>
        <v>0</v>
      </c>
    </row>
    <row r="1040" spans="1:1" x14ac:dyDescent="0.2">
      <c r="A1040" s="317">
        <f t="shared" si="24"/>
        <v>0</v>
      </c>
    </row>
    <row r="1041" spans="1:1" x14ac:dyDescent="0.2">
      <c r="A1041" s="317">
        <f t="shared" si="24"/>
        <v>0</v>
      </c>
    </row>
    <row r="1042" spans="1:1" x14ac:dyDescent="0.2">
      <c r="A1042" s="317">
        <f t="shared" si="24"/>
        <v>0</v>
      </c>
    </row>
    <row r="1043" spans="1:1" x14ac:dyDescent="0.2">
      <c r="A1043" s="317">
        <f t="shared" si="24"/>
        <v>0</v>
      </c>
    </row>
    <row r="1044" spans="1:1" x14ac:dyDescent="0.2">
      <c r="A1044" s="317">
        <f t="shared" si="24"/>
        <v>0</v>
      </c>
    </row>
    <row r="1045" spans="1:1" x14ac:dyDescent="0.2">
      <c r="A1045" s="317">
        <f t="shared" si="24"/>
        <v>0</v>
      </c>
    </row>
    <row r="1046" spans="1:1" x14ac:dyDescent="0.2">
      <c r="A1046" s="317">
        <f t="shared" si="24"/>
        <v>0</v>
      </c>
    </row>
    <row r="1047" spans="1:1" x14ac:dyDescent="0.2">
      <c r="A1047" s="317">
        <f t="shared" si="24"/>
        <v>0</v>
      </c>
    </row>
    <row r="1048" spans="1:1" x14ac:dyDescent="0.2">
      <c r="A1048" s="317">
        <f t="shared" si="24"/>
        <v>0</v>
      </c>
    </row>
    <row r="1049" spans="1:1" x14ac:dyDescent="0.2">
      <c r="A1049" s="317">
        <f t="shared" si="24"/>
        <v>0</v>
      </c>
    </row>
    <row r="1050" spans="1:1" x14ac:dyDescent="0.2">
      <c r="A1050" s="317">
        <f t="shared" si="24"/>
        <v>0</v>
      </c>
    </row>
    <row r="1051" spans="1:1" x14ac:dyDescent="0.2">
      <c r="A1051" s="317">
        <f t="shared" si="24"/>
        <v>0</v>
      </c>
    </row>
    <row r="1052" spans="1:1" x14ac:dyDescent="0.2">
      <c r="A1052" s="317">
        <f t="shared" si="24"/>
        <v>0</v>
      </c>
    </row>
    <row r="1053" spans="1:1" x14ac:dyDescent="0.2">
      <c r="A1053" s="317">
        <f t="shared" si="24"/>
        <v>0</v>
      </c>
    </row>
    <row r="1054" spans="1:1" x14ac:dyDescent="0.2">
      <c r="A1054" s="317">
        <f t="shared" si="24"/>
        <v>0</v>
      </c>
    </row>
    <row r="1055" spans="1:1" x14ac:dyDescent="0.2">
      <c r="A1055" s="317">
        <f t="shared" si="24"/>
        <v>0</v>
      </c>
    </row>
    <row r="1056" spans="1:1" x14ac:dyDescent="0.2">
      <c r="A1056" s="317">
        <f t="shared" si="24"/>
        <v>0</v>
      </c>
    </row>
    <row r="1057" spans="1:1" x14ac:dyDescent="0.2">
      <c r="A1057" s="317">
        <f t="shared" si="24"/>
        <v>0</v>
      </c>
    </row>
    <row r="1058" spans="1:1" x14ac:dyDescent="0.2">
      <c r="A1058" s="317">
        <f t="shared" si="24"/>
        <v>0</v>
      </c>
    </row>
    <row r="1059" spans="1:1" x14ac:dyDescent="0.2">
      <c r="A1059" s="317">
        <f t="shared" si="24"/>
        <v>0</v>
      </c>
    </row>
    <row r="1060" spans="1:1" x14ac:dyDescent="0.2">
      <c r="A1060" s="317">
        <f t="shared" si="24"/>
        <v>0</v>
      </c>
    </row>
    <row r="1061" spans="1:1" x14ac:dyDescent="0.2">
      <c r="A1061" s="317">
        <f t="shared" si="24"/>
        <v>0</v>
      </c>
    </row>
    <row r="1062" spans="1:1" x14ac:dyDescent="0.2">
      <c r="A1062" s="317">
        <f t="shared" si="24"/>
        <v>0</v>
      </c>
    </row>
    <row r="1063" spans="1:1" x14ac:dyDescent="0.2">
      <c r="A1063" s="317">
        <f t="shared" si="24"/>
        <v>0</v>
      </c>
    </row>
    <row r="1064" spans="1:1" x14ac:dyDescent="0.2">
      <c r="A1064" s="317">
        <f t="shared" si="24"/>
        <v>0</v>
      </c>
    </row>
    <row r="1065" spans="1:1" x14ac:dyDescent="0.2">
      <c r="A1065" s="317">
        <f t="shared" si="24"/>
        <v>0</v>
      </c>
    </row>
    <row r="1066" spans="1:1" x14ac:dyDescent="0.2">
      <c r="A1066" s="317">
        <f t="shared" si="24"/>
        <v>0</v>
      </c>
    </row>
    <row r="1067" spans="1:1" x14ac:dyDescent="0.2">
      <c r="A1067" s="317">
        <f t="shared" si="24"/>
        <v>0</v>
      </c>
    </row>
    <row r="1068" spans="1:1" x14ac:dyDescent="0.2">
      <c r="A1068" s="317">
        <f t="shared" si="24"/>
        <v>0</v>
      </c>
    </row>
    <row r="1069" spans="1:1" x14ac:dyDescent="0.2">
      <c r="A1069" s="317">
        <f t="shared" si="24"/>
        <v>0</v>
      </c>
    </row>
    <row r="1070" spans="1:1" x14ac:dyDescent="0.2">
      <c r="A1070" s="317">
        <f t="shared" si="24"/>
        <v>0</v>
      </c>
    </row>
    <row r="1071" spans="1:1" x14ac:dyDescent="0.2">
      <c r="A1071" s="317">
        <f t="shared" si="24"/>
        <v>0</v>
      </c>
    </row>
    <row r="1072" spans="1:1" x14ac:dyDescent="0.2">
      <c r="A1072" s="317">
        <f t="shared" si="24"/>
        <v>0</v>
      </c>
    </row>
    <row r="1073" spans="1:1" x14ac:dyDescent="0.2">
      <c r="A1073" s="317">
        <f t="shared" si="24"/>
        <v>0</v>
      </c>
    </row>
    <row r="1074" spans="1:1" x14ac:dyDescent="0.2">
      <c r="A1074" s="317">
        <f t="shared" si="24"/>
        <v>0</v>
      </c>
    </row>
    <row r="1075" spans="1:1" x14ac:dyDescent="0.2">
      <c r="A1075" s="317">
        <f t="shared" si="24"/>
        <v>0</v>
      </c>
    </row>
    <row r="1076" spans="1:1" x14ac:dyDescent="0.2">
      <c r="A1076" s="317">
        <f t="shared" si="24"/>
        <v>0</v>
      </c>
    </row>
    <row r="1077" spans="1:1" x14ac:dyDescent="0.2">
      <c r="A1077" s="317">
        <f t="shared" si="24"/>
        <v>0</v>
      </c>
    </row>
    <row r="1078" spans="1:1" x14ac:dyDescent="0.2">
      <c r="A1078" s="317">
        <f t="shared" si="24"/>
        <v>0</v>
      </c>
    </row>
    <row r="1079" spans="1:1" x14ac:dyDescent="0.2">
      <c r="A1079" s="317">
        <f t="shared" si="24"/>
        <v>0</v>
      </c>
    </row>
    <row r="1080" spans="1:1" x14ac:dyDescent="0.2">
      <c r="A1080" s="317">
        <f t="shared" si="24"/>
        <v>0</v>
      </c>
    </row>
    <row r="1081" spans="1:1" x14ac:dyDescent="0.2">
      <c r="A1081" s="317">
        <f t="shared" si="24"/>
        <v>0</v>
      </c>
    </row>
    <row r="1082" spans="1:1" x14ac:dyDescent="0.2">
      <c r="A1082" s="317">
        <f t="shared" si="24"/>
        <v>0</v>
      </c>
    </row>
    <row r="1083" spans="1:1" x14ac:dyDescent="0.2">
      <c r="A1083" s="317">
        <f t="shared" si="24"/>
        <v>0</v>
      </c>
    </row>
    <row r="1084" spans="1:1" x14ac:dyDescent="0.2">
      <c r="A1084" s="317">
        <f t="shared" si="24"/>
        <v>0</v>
      </c>
    </row>
    <row r="1085" spans="1:1" x14ac:dyDescent="0.2">
      <c r="A1085" s="317">
        <f t="shared" si="24"/>
        <v>0</v>
      </c>
    </row>
    <row r="1086" spans="1:1" x14ac:dyDescent="0.2">
      <c r="A1086" s="317">
        <f t="shared" si="24"/>
        <v>0</v>
      </c>
    </row>
    <row r="1087" spans="1:1" x14ac:dyDescent="0.2">
      <c r="A1087" s="317">
        <f t="shared" si="24"/>
        <v>0</v>
      </c>
    </row>
    <row r="1088" spans="1:1" x14ac:dyDescent="0.2">
      <c r="A1088" s="317">
        <f t="shared" si="24"/>
        <v>0</v>
      </c>
    </row>
    <row r="1089" spans="1:1" x14ac:dyDescent="0.2">
      <c r="A1089" s="317">
        <f t="shared" si="24"/>
        <v>0</v>
      </c>
    </row>
    <row r="1090" spans="1:1" x14ac:dyDescent="0.2">
      <c r="A1090" s="317">
        <f t="shared" si="24"/>
        <v>0</v>
      </c>
    </row>
    <row r="1091" spans="1:1" x14ac:dyDescent="0.2">
      <c r="A1091" s="317">
        <f t="shared" si="24"/>
        <v>0</v>
      </c>
    </row>
    <row r="1092" spans="1:1" x14ac:dyDescent="0.2">
      <c r="A1092" s="317">
        <f t="shared" si="24"/>
        <v>0</v>
      </c>
    </row>
    <row r="1093" spans="1:1" x14ac:dyDescent="0.2">
      <c r="A1093" s="317">
        <f t="shared" si="24"/>
        <v>0</v>
      </c>
    </row>
    <row r="1094" spans="1:1" x14ac:dyDescent="0.2">
      <c r="A1094" s="317">
        <f t="shared" si="24"/>
        <v>0</v>
      </c>
    </row>
    <row r="1095" spans="1:1" x14ac:dyDescent="0.2">
      <c r="A1095" s="317">
        <f t="shared" si="24"/>
        <v>0</v>
      </c>
    </row>
    <row r="1096" spans="1:1" x14ac:dyDescent="0.2">
      <c r="A1096" s="317">
        <f t="shared" si="24"/>
        <v>0</v>
      </c>
    </row>
    <row r="1097" spans="1:1" x14ac:dyDescent="0.2">
      <c r="A1097" s="317">
        <f t="shared" si="24"/>
        <v>0</v>
      </c>
    </row>
    <row r="1098" spans="1:1" x14ac:dyDescent="0.2">
      <c r="A1098" s="317">
        <f t="shared" si="24"/>
        <v>0</v>
      </c>
    </row>
    <row r="1099" spans="1:1" x14ac:dyDescent="0.2">
      <c r="A1099" s="317">
        <f t="shared" si="24"/>
        <v>0</v>
      </c>
    </row>
    <row r="1100" spans="1:1" x14ac:dyDescent="0.2">
      <c r="A1100" s="317">
        <f t="shared" si="24"/>
        <v>0</v>
      </c>
    </row>
    <row r="1101" spans="1:1" x14ac:dyDescent="0.2">
      <c r="A1101" s="317">
        <f t="shared" ref="A1101:A1164" si="25">INDEX(B1101:H1101,1,Sprachwahl)</f>
        <v>0</v>
      </c>
    </row>
    <row r="1102" spans="1:1" x14ac:dyDescent="0.2">
      <c r="A1102" s="317">
        <f t="shared" si="25"/>
        <v>0</v>
      </c>
    </row>
    <row r="1103" spans="1:1" x14ac:dyDescent="0.2">
      <c r="A1103" s="317">
        <f t="shared" si="25"/>
        <v>0</v>
      </c>
    </row>
    <row r="1104" spans="1:1" x14ac:dyDescent="0.2">
      <c r="A1104" s="317">
        <f t="shared" si="25"/>
        <v>0</v>
      </c>
    </row>
    <row r="1105" spans="1:1" x14ac:dyDescent="0.2">
      <c r="A1105" s="317">
        <f t="shared" si="25"/>
        <v>0</v>
      </c>
    </row>
    <row r="1106" spans="1:1" x14ac:dyDescent="0.2">
      <c r="A1106" s="317">
        <f t="shared" si="25"/>
        <v>0</v>
      </c>
    </row>
    <row r="1107" spans="1:1" x14ac:dyDescent="0.2">
      <c r="A1107" s="317">
        <f t="shared" si="25"/>
        <v>0</v>
      </c>
    </row>
    <row r="1108" spans="1:1" x14ac:dyDescent="0.2">
      <c r="A1108" s="317">
        <f t="shared" si="25"/>
        <v>0</v>
      </c>
    </row>
    <row r="1109" spans="1:1" x14ac:dyDescent="0.2">
      <c r="A1109" s="317">
        <f t="shared" si="25"/>
        <v>0</v>
      </c>
    </row>
    <row r="1110" spans="1:1" x14ac:dyDescent="0.2">
      <c r="A1110" s="317">
        <f t="shared" si="25"/>
        <v>0</v>
      </c>
    </row>
    <row r="1111" spans="1:1" x14ac:dyDescent="0.2">
      <c r="A1111" s="317">
        <f t="shared" si="25"/>
        <v>0</v>
      </c>
    </row>
    <row r="1112" spans="1:1" x14ac:dyDescent="0.2">
      <c r="A1112" s="317">
        <f t="shared" si="25"/>
        <v>0</v>
      </c>
    </row>
    <row r="1113" spans="1:1" x14ac:dyDescent="0.2">
      <c r="A1113" s="317">
        <f t="shared" si="25"/>
        <v>0</v>
      </c>
    </row>
    <row r="1114" spans="1:1" x14ac:dyDescent="0.2">
      <c r="A1114" s="317">
        <f t="shared" si="25"/>
        <v>0</v>
      </c>
    </row>
    <row r="1115" spans="1:1" x14ac:dyDescent="0.2">
      <c r="A1115" s="317">
        <f t="shared" si="25"/>
        <v>0</v>
      </c>
    </row>
    <row r="1116" spans="1:1" x14ac:dyDescent="0.2">
      <c r="A1116" s="317">
        <f t="shared" si="25"/>
        <v>0</v>
      </c>
    </row>
    <row r="1117" spans="1:1" x14ac:dyDescent="0.2">
      <c r="A1117" s="317">
        <f t="shared" si="25"/>
        <v>0</v>
      </c>
    </row>
    <row r="1118" spans="1:1" x14ac:dyDescent="0.2">
      <c r="A1118" s="317">
        <f t="shared" si="25"/>
        <v>0</v>
      </c>
    </row>
    <row r="1119" spans="1:1" x14ac:dyDescent="0.2">
      <c r="A1119" s="317">
        <f t="shared" si="25"/>
        <v>0</v>
      </c>
    </row>
    <row r="1120" spans="1:1" x14ac:dyDescent="0.2">
      <c r="A1120" s="317">
        <f t="shared" si="25"/>
        <v>0</v>
      </c>
    </row>
    <row r="1121" spans="1:1" x14ac:dyDescent="0.2">
      <c r="A1121" s="317">
        <f t="shared" si="25"/>
        <v>0</v>
      </c>
    </row>
    <row r="1122" spans="1:1" x14ac:dyDescent="0.2">
      <c r="A1122" s="317">
        <f t="shared" si="25"/>
        <v>0</v>
      </c>
    </row>
    <row r="1123" spans="1:1" x14ac:dyDescent="0.2">
      <c r="A1123" s="317">
        <f t="shared" si="25"/>
        <v>0</v>
      </c>
    </row>
    <row r="1124" spans="1:1" x14ac:dyDescent="0.2">
      <c r="A1124" s="317">
        <f t="shared" si="25"/>
        <v>0</v>
      </c>
    </row>
    <row r="1125" spans="1:1" x14ac:dyDescent="0.2">
      <c r="A1125" s="317">
        <f t="shared" si="25"/>
        <v>0</v>
      </c>
    </row>
    <row r="1126" spans="1:1" x14ac:dyDescent="0.2">
      <c r="A1126" s="317">
        <f t="shared" si="25"/>
        <v>0</v>
      </c>
    </row>
    <row r="1127" spans="1:1" x14ac:dyDescent="0.2">
      <c r="A1127" s="317">
        <f t="shared" si="25"/>
        <v>0</v>
      </c>
    </row>
    <row r="1128" spans="1:1" x14ac:dyDescent="0.2">
      <c r="A1128" s="317">
        <f t="shared" si="25"/>
        <v>0</v>
      </c>
    </row>
    <row r="1129" spans="1:1" x14ac:dyDescent="0.2">
      <c r="A1129" s="317">
        <f t="shared" si="25"/>
        <v>0</v>
      </c>
    </row>
    <row r="1130" spans="1:1" x14ac:dyDescent="0.2">
      <c r="A1130" s="317">
        <f t="shared" si="25"/>
        <v>0</v>
      </c>
    </row>
    <row r="1131" spans="1:1" x14ac:dyDescent="0.2">
      <c r="A1131" s="317">
        <f t="shared" si="25"/>
        <v>0</v>
      </c>
    </row>
    <row r="1132" spans="1:1" x14ac:dyDescent="0.2">
      <c r="A1132" s="317">
        <f t="shared" si="25"/>
        <v>0</v>
      </c>
    </row>
    <row r="1133" spans="1:1" x14ac:dyDescent="0.2">
      <c r="A1133" s="317">
        <f t="shared" si="25"/>
        <v>0</v>
      </c>
    </row>
    <row r="1134" spans="1:1" x14ac:dyDescent="0.2">
      <c r="A1134" s="317">
        <f t="shared" si="25"/>
        <v>0</v>
      </c>
    </row>
    <row r="1135" spans="1:1" x14ac:dyDescent="0.2">
      <c r="A1135" s="317">
        <f t="shared" si="25"/>
        <v>0</v>
      </c>
    </row>
    <row r="1136" spans="1:1" x14ac:dyDescent="0.2">
      <c r="A1136" s="317">
        <f t="shared" si="25"/>
        <v>0</v>
      </c>
    </row>
    <row r="1137" spans="1:1" x14ac:dyDescent="0.2">
      <c r="A1137" s="317">
        <f t="shared" si="25"/>
        <v>0</v>
      </c>
    </row>
    <row r="1138" spans="1:1" x14ac:dyDescent="0.2">
      <c r="A1138" s="317">
        <f t="shared" si="25"/>
        <v>0</v>
      </c>
    </row>
    <row r="1139" spans="1:1" x14ac:dyDescent="0.2">
      <c r="A1139" s="317">
        <f t="shared" si="25"/>
        <v>0</v>
      </c>
    </row>
    <row r="1140" spans="1:1" x14ac:dyDescent="0.2">
      <c r="A1140" s="317">
        <f t="shared" si="25"/>
        <v>0</v>
      </c>
    </row>
    <row r="1141" spans="1:1" x14ac:dyDescent="0.2">
      <c r="A1141" s="317">
        <f t="shared" si="25"/>
        <v>0</v>
      </c>
    </row>
    <row r="1142" spans="1:1" x14ac:dyDescent="0.2">
      <c r="A1142" s="317">
        <f t="shared" si="25"/>
        <v>0</v>
      </c>
    </row>
    <row r="1143" spans="1:1" x14ac:dyDescent="0.2">
      <c r="A1143" s="317">
        <f t="shared" si="25"/>
        <v>0</v>
      </c>
    </row>
    <row r="1144" spans="1:1" x14ac:dyDescent="0.2">
      <c r="A1144" s="317">
        <f t="shared" si="25"/>
        <v>0</v>
      </c>
    </row>
    <row r="1145" spans="1:1" x14ac:dyDescent="0.2">
      <c r="A1145" s="317">
        <f t="shared" si="25"/>
        <v>0</v>
      </c>
    </row>
    <row r="1146" spans="1:1" x14ac:dyDescent="0.2">
      <c r="A1146" s="317">
        <f t="shared" si="25"/>
        <v>0</v>
      </c>
    </row>
    <row r="1147" spans="1:1" x14ac:dyDescent="0.2">
      <c r="A1147" s="317">
        <f t="shared" si="25"/>
        <v>0</v>
      </c>
    </row>
    <row r="1148" spans="1:1" x14ac:dyDescent="0.2">
      <c r="A1148" s="317">
        <f t="shared" si="25"/>
        <v>0</v>
      </c>
    </row>
    <row r="1149" spans="1:1" x14ac:dyDescent="0.2">
      <c r="A1149" s="317">
        <f t="shared" si="25"/>
        <v>0</v>
      </c>
    </row>
    <row r="1150" spans="1:1" x14ac:dyDescent="0.2">
      <c r="A1150" s="317">
        <f t="shared" si="25"/>
        <v>0</v>
      </c>
    </row>
    <row r="1151" spans="1:1" x14ac:dyDescent="0.2">
      <c r="A1151" s="317">
        <f t="shared" si="25"/>
        <v>0</v>
      </c>
    </row>
    <row r="1152" spans="1:1" x14ac:dyDescent="0.2">
      <c r="A1152" s="317">
        <f t="shared" si="25"/>
        <v>0</v>
      </c>
    </row>
    <row r="1153" spans="1:1" x14ac:dyDescent="0.2">
      <c r="A1153" s="317">
        <f t="shared" si="25"/>
        <v>0</v>
      </c>
    </row>
    <row r="1154" spans="1:1" x14ac:dyDescent="0.2">
      <c r="A1154" s="317">
        <f t="shared" si="25"/>
        <v>0</v>
      </c>
    </row>
    <row r="1155" spans="1:1" x14ac:dyDescent="0.2">
      <c r="A1155" s="317">
        <f t="shared" si="25"/>
        <v>0</v>
      </c>
    </row>
    <row r="1156" spans="1:1" x14ac:dyDescent="0.2">
      <c r="A1156" s="317">
        <f t="shared" si="25"/>
        <v>0</v>
      </c>
    </row>
    <row r="1157" spans="1:1" x14ac:dyDescent="0.2">
      <c r="A1157" s="317">
        <f t="shared" si="25"/>
        <v>0</v>
      </c>
    </row>
    <row r="1158" spans="1:1" x14ac:dyDescent="0.2">
      <c r="A1158" s="317">
        <f t="shared" si="25"/>
        <v>0</v>
      </c>
    </row>
    <row r="1159" spans="1:1" x14ac:dyDescent="0.2">
      <c r="A1159" s="317">
        <f t="shared" si="25"/>
        <v>0</v>
      </c>
    </row>
    <row r="1160" spans="1:1" x14ac:dyDescent="0.2">
      <c r="A1160" s="317">
        <f t="shared" si="25"/>
        <v>0</v>
      </c>
    </row>
    <row r="1161" spans="1:1" x14ac:dyDescent="0.2">
      <c r="A1161" s="317">
        <f t="shared" si="25"/>
        <v>0</v>
      </c>
    </row>
    <row r="1162" spans="1:1" x14ac:dyDescent="0.2">
      <c r="A1162" s="317">
        <f t="shared" si="25"/>
        <v>0</v>
      </c>
    </row>
    <row r="1163" spans="1:1" x14ac:dyDescent="0.2">
      <c r="A1163" s="317">
        <f t="shared" si="25"/>
        <v>0</v>
      </c>
    </row>
    <row r="1164" spans="1:1" x14ac:dyDescent="0.2">
      <c r="A1164" s="317">
        <f t="shared" si="25"/>
        <v>0</v>
      </c>
    </row>
    <row r="1165" spans="1:1" x14ac:dyDescent="0.2">
      <c r="A1165" s="317">
        <f t="shared" ref="A1165:A1228" si="26">INDEX(B1165:H1165,1,Sprachwahl)</f>
        <v>0</v>
      </c>
    </row>
    <row r="1166" spans="1:1" x14ac:dyDescent="0.2">
      <c r="A1166" s="317">
        <f t="shared" si="26"/>
        <v>0</v>
      </c>
    </row>
    <row r="1167" spans="1:1" x14ac:dyDescent="0.2">
      <c r="A1167" s="317">
        <f t="shared" si="26"/>
        <v>0</v>
      </c>
    </row>
    <row r="1168" spans="1:1" x14ac:dyDescent="0.2">
      <c r="A1168" s="317">
        <f t="shared" si="26"/>
        <v>0</v>
      </c>
    </row>
    <row r="1169" spans="1:1" x14ac:dyDescent="0.2">
      <c r="A1169" s="317">
        <f t="shared" si="26"/>
        <v>0</v>
      </c>
    </row>
    <row r="1170" spans="1:1" x14ac:dyDescent="0.2">
      <c r="A1170" s="317">
        <f t="shared" si="26"/>
        <v>0</v>
      </c>
    </row>
    <row r="1171" spans="1:1" x14ac:dyDescent="0.2">
      <c r="A1171" s="317">
        <f t="shared" si="26"/>
        <v>0</v>
      </c>
    </row>
    <row r="1172" spans="1:1" x14ac:dyDescent="0.2">
      <c r="A1172" s="317">
        <f t="shared" si="26"/>
        <v>0</v>
      </c>
    </row>
    <row r="1173" spans="1:1" x14ac:dyDescent="0.2">
      <c r="A1173" s="317">
        <f t="shared" si="26"/>
        <v>0</v>
      </c>
    </row>
    <row r="1174" spans="1:1" x14ac:dyDescent="0.2">
      <c r="A1174" s="317">
        <f t="shared" si="26"/>
        <v>0</v>
      </c>
    </row>
    <row r="1175" spans="1:1" x14ac:dyDescent="0.2">
      <c r="A1175" s="317">
        <f t="shared" si="26"/>
        <v>0</v>
      </c>
    </row>
    <row r="1176" spans="1:1" x14ac:dyDescent="0.2">
      <c r="A1176" s="317">
        <f t="shared" si="26"/>
        <v>0</v>
      </c>
    </row>
    <row r="1177" spans="1:1" x14ac:dyDescent="0.2">
      <c r="A1177" s="317">
        <f t="shared" si="26"/>
        <v>0</v>
      </c>
    </row>
    <row r="1178" spans="1:1" x14ac:dyDescent="0.2">
      <c r="A1178" s="317">
        <f t="shared" si="26"/>
        <v>0</v>
      </c>
    </row>
    <row r="1179" spans="1:1" x14ac:dyDescent="0.2">
      <c r="A1179" s="317">
        <f t="shared" si="26"/>
        <v>0</v>
      </c>
    </row>
    <row r="1180" spans="1:1" x14ac:dyDescent="0.2">
      <c r="A1180" s="317">
        <f t="shared" si="26"/>
        <v>0</v>
      </c>
    </row>
    <row r="1181" spans="1:1" x14ac:dyDescent="0.2">
      <c r="A1181" s="317">
        <f t="shared" si="26"/>
        <v>0</v>
      </c>
    </row>
    <row r="1182" spans="1:1" x14ac:dyDescent="0.2">
      <c r="A1182" s="317">
        <f t="shared" si="26"/>
        <v>0</v>
      </c>
    </row>
    <row r="1183" spans="1:1" x14ac:dyDescent="0.2">
      <c r="A1183" s="317">
        <f t="shared" si="26"/>
        <v>0</v>
      </c>
    </row>
    <row r="1184" spans="1:1" x14ac:dyDescent="0.2">
      <c r="A1184" s="317">
        <f t="shared" si="26"/>
        <v>0</v>
      </c>
    </row>
    <row r="1185" spans="1:1" x14ac:dyDescent="0.2">
      <c r="A1185" s="317">
        <f t="shared" si="26"/>
        <v>0</v>
      </c>
    </row>
    <row r="1186" spans="1:1" x14ac:dyDescent="0.2">
      <c r="A1186" s="317">
        <f t="shared" si="26"/>
        <v>0</v>
      </c>
    </row>
    <row r="1187" spans="1:1" x14ac:dyDescent="0.2">
      <c r="A1187" s="317">
        <f t="shared" si="26"/>
        <v>0</v>
      </c>
    </row>
    <row r="1188" spans="1:1" x14ac:dyDescent="0.2">
      <c r="A1188" s="317">
        <f t="shared" si="26"/>
        <v>0</v>
      </c>
    </row>
    <row r="1189" spans="1:1" x14ac:dyDescent="0.2">
      <c r="A1189" s="317">
        <f t="shared" si="26"/>
        <v>0</v>
      </c>
    </row>
    <row r="1190" spans="1:1" x14ac:dyDescent="0.2">
      <c r="A1190" s="317">
        <f t="shared" si="26"/>
        <v>0</v>
      </c>
    </row>
    <row r="1191" spans="1:1" x14ac:dyDescent="0.2">
      <c r="A1191" s="317">
        <f t="shared" si="26"/>
        <v>0</v>
      </c>
    </row>
    <row r="1192" spans="1:1" x14ac:dyDescent="0.2">
      <c r="A1192" s="317">
        <f t="shared" si="26"/>
        <v>0</v>
      </c>
    </row>
    <row r="1193" spans="1:1" x14ac:dyDescent="0.2">
      <c r="A1193" s="317">
        <f t="shared" si="26"/>
        <v>0</v>
      </c>
    </row>
    <row r="1194" spans="1:1" x14ac:dyDescent="0.2">
      <c r="A1194" s="317">
        <f t="shared" si="26"/>
        <v>0</v>
      </c>
    </row>
    <row r="1195" spans="1:1" x14ac:dyDescent="0.2">
      <c r="A1195" s="317">
        <f t="shared" si="26"/>
        <v>0</v>
      </c>
    </row>
    <row r="1196" spans="1:1" x14ac:dyDescent="0.2">
      <c r="A1196" s="317">
        <f t="shared" si="26"/>
        <v>0</v>
      </c>
    </row>
    <row r="1197" spans="1:1" x14ac:dyDescent="0.2">
      <c r="A1197" s="317">
        <f t="shared" si="26"/>
        <v>0</v>
      </c>
    </row>
    <row r="1198" spans="1:1" x14ac:dyDescent="0.2">
      <c r="A1198" s="317">
        <f t="shared" si="26"/>
        <v>0</v>
      </c>
    </row>
    <row r="1199" spans="1:1" x14ac:dyDescent="0.2">
      <c r="A1199" s="317">
        <f t="shared" si="26"/>
        <v>0</v>
      </c>
    </row>
    <row r="1200" spans="1:1" x14ac:dyDescent="0.2">
      <c r="A1200" s="317">
        <f t="shared" si="26"/>
        <v>0</v>
      </c>
    </row>
    <row r="1201" spans="1:1" x14ac:dyDescent="0.2">
      <c r="A1201" s="317">
        <f t="shared" si="26"/>
        <v>0</v>
      </c>
    </row>
    <row r="1202" spans="1:1" x14ac:dyDescent="0.2">
      <c r="A1202" s="317">
        <f t="shared" si="26"/>
        <v>0</v>
      </c>
    </row>
    <row r="1203" spans="1:1" x14ac:dyDescent="0.2">
      <c r="A1203" s="317">
        <f t="shared" si="26"/>
        <v>0</v>
      </c>
    </row>
    <row r="1204" spans="1:1" x14ac:dyDescent="0.2">
      <c r="A1204" s="317">
        <f t="shared" si="26"/>
        <v>0</v>
      </c>
    </row>
    <row r="1205" spans="1:1" x14ac:dyDescent="0.2">
      <c r="A1205" s="317">
        <f t="shared" si="26"/>
        <v>0</v>
      </c>
    </row>
    <row r="1206" spans="1:1" x14ac:dyDescent="0.2">
      <c r="A1206" s="317">
        <f t="shared" si="26"/>
        <v>0</v>
      </c>
    </row>
    <row r="1207" spans="1:1" x14ac:dyDescent="0.2">
      <c r="A1207" s="317">
        <f t="shared" si="26"/>
        <v>0</v>
      </c>
    </row>
    <row r="1208" spans="1:1" x14ac:dyDescent="0.2">
      <c r="A1208" s="317">
        <f t="shared" si="26"/>
        <v>0</v>
      </c>
    </row>
    <row r="1209" spans="1:1" x14ac:dyDescent="0.2">
      <c r="A1209" s="317">
        <f t="shared" si="26"/>
        <v>0</v>
      </c>
    </row>
    <row r="1210" spans="1:1" x14ac:dyDescent="0.2">
      <c r="A1210" s="317">
        <f t="shared" si="26"/>
        <v>0</v>
      </c>
    </row>
    <row r="1211" spans="1:1" x14ac:dyDescent="0.2">
      <c r="A1211" s="317">
        <f t="shared" si="26"/>
        <v>0</v>
      </c>
    </row>
    <row r="1212" spans="1:1" x14ac:dyDescent="0.2">
      <c r="A1212" s="317">
        <f t="shared" si="26"/>
        <v>0</v>
      </c>
    </row>
    <row r="1213" spans="1:1" x14ac:dyDescent="0.2">
      <c r="A1213" s="317">
        <f t="shared" si="26"/>
        <v>0</v>
      </c>
    </row>
    <row r="1214" spans="1:1" x14ac:dyDescent="0.2">
      <c r="A1214" s="317">
        <f t="shared" si="26"/>
        <v>0</v>
      </c>
    </row>
    <row r="1215" spans="1:1" x14ac:dyDescent="0.2">
      <c r="A1215" s="317">
        <f t="shared" si="26"/>
        <v>0</v>
      </c>
    </row>
    <row r="1216" spans="1:1" x14ac:dyDescent="0.2">
      <c r="A1216" s="317">
        <f t="shared" si="26"/>
        <v>0</v>
      </c>
    </row>
    <row r="1217" spans="1:1" x14ac:dyDescent="0.2">
      <c r="A1217" s="317">
        <f t="shared" si="26"/>
        <v>0</v>
      </c>
    </row>
    <row r="1218" spans="1:1" x14ac:dyDescent="0.2">
      <c r="A1218" s="317">
        <f t="shared" si="26"/>
        <v>0</v>
      </c>
    </row>
    <row r="1219" spans="1:1" x14ac:dyDescent="0.2">
      <c r="A1219" s="317">
        <f t="shared" si="26"/>
        <v>0</v>
      </c>
    </row>
    <row r="1220" spans="1:1" x14ac:dyDescent="0.2">
      <c r="A1220" s="317">
        <f t="shared" si="26"/>
        <v>0</v>
      </c>
    </row>
    <row r="1221" spans="1:1" x14ac:dyDescent="0.2">
      <c r="A1221" s="317">
        <f t="shared" si="26"/>
        <v>0</v>
      </c>
    </row>
    <row r="1222" spans="1:1" x14ac:dyDescent="0.2">
      <c r="A1222" s="317">
        <f t="shared" si="26"/>
        <v>0</v>
      </c>
    </row>
    <row r="1223" spans="1:1" x14ac:dyDescent="0.2">
      <c r="A1223" s="317">
        <f t="shared" si="26"/>
        <v>0</v>
      </c>
    </row>
    <row r="1224" spans="1:1" x14ac:dyDescent="0.2">
      <c r="A1224" s="317">
        <f t="shared" si="26"/>
        <v>0</v>
      </c>
    </row>
    <row r="1225" spans="1:1" x14ac:dyDescent="0.2">
      <c r="A1225" s="317">
        <f t="shared" si="26"/>
        <v>0</v>
      </c>
    </row>
    <row r="1226" spans="1:1" x14ac:dyDescent="0.2">
      <c r="A1226" s="317">
        <f t="shared" si="26"/>
        <v>0</v>
      </c>
    </row>
    <row r="1227" spans="1:1" x14ac:dyDescent="0.2">
      <c r="A1227" s="317">
        <f t="shared" si="26"/>
        <v>0</v>
      </c>
    </row>
    <row r="1228" spans="1:1" x14ac:dyDescent="0.2">
      <c r="A1228" s="317">
        <f t="shared" si="26"/>
        <v>0</v>
      </c>
    </row>
    <row r="1229" spans="1:1" x14ac:dyDescent="0.2">
      <c r="A1229" s="317">
        <f t="shared" ref="A1229:A1292" si="27">INDEX(B1229:H1229,1,Sprachwahl)</f>
        <v>0</v>
      </c>
    </row>
    <row r="1230" spans="1:1" x14ac:dyDescent="0.2">
      <c r="A1230" s="317">
        <f t="shared" si="27"/>
        <v>0</v>
      </c>
    </row>
    <row r="1231" spans="1:1" x14ac:dyDescent="0.2">
      <c r="A1231" s="317">
        <f t="shared" si="27"/>
        <v>0</v>
      </c>
    </row>
    <row r="1232" spans="1:1" x14ac:dyDescent="0.2">
      <c r="A1232" s="317">
        <f t="shared" si="27"/>
        <v>0</v>
      </c>
    </row>
    <row r="1233" spans="1:1" x14ac:dyDescent="0.2">
      <c r="A1233" s="317">
        <f t="shared" si="27"/>
        <v>0</v>
      </c>
    </row>
    <row r="1234" spans="1:1" x14ac:dyDescent="0.2">
      <c r="A1234" s="317">
        <f t="shared" si="27"/>
        <v>0</v>
      </c>
    </row>
    <row r="1235" spans="1:1" x14ac:dyDescent="0.2">
      <c r="A1235" s="317">
        <f t="shared" si="27"/>
        <v>0</v>
      </c>
    </row>
    <row r="1236" spans="1:1" x14ac:dyDescent="0.2">
      <c r="A1236" s="317">
        <f t="shared" si="27"/>
        <v>0</v>
      </c>
    </row>
    <row r="1237" spans="1:1" x14ac:dyDescent="0.2">
      <c r="A1237" s="317">
        <f t="shared" si="27"/>
        <v>0</v>
      </c>
    </row>
    <row r="1238" spans="1:1" x14ac:dyDescent="0.2">
      <c r="A1238" s="317">
        <f t="shared" si="27"/>
        <v>0</v>
      </c>
    </row>
    <row r="1239" spans="1:1" x14ac:dyDescent="0.2">
      <c r="A1239" s="317">
        <f t="shared" si="27"/>
        <v>0</v>
      </c>
    </row>
    <row r="1240" spans="1:1" x14ac:dyDescent="0.2">
      <c r="A1240" s="317">
        <f t="shared" si="27"/>
        <v>0</v>
      </c>
    </row>
    <row r="1241" spans="1:1" x14ac:dyDescent="0.2">
      <c r="A1241" s="317">
        <f t="shared" si="27"/>
        <v>0</v>
      </c>
    </row>
    <row r="1242" spans="1:1" x14ac:dyDescent="0.2">
      <c r="A1242" s="317">
        <f t="shared" si="27"/>
        <v>0</v>
      </c>
    </row>
    <row r="1243" spans="1:1" x14ac:dyDescent="0.2">
      <c r="A1243" s="317">
        <f t="shared" si="27"/>
        <v>0</v>
      </c>
    </row>
    <row r="1244" spans="1:1" x14ac:dyDescent="0.2">
      <c r="A1244" s="317">
        <f t="shared" si="27"/>
        <v>0</v>
      </c>
    </row>
    <row r="1245" spans="1:1" x14ac:dyDescent="0.2">
      <c r="A1245" s="317">
        <f t="shared" si="27"/>
        <v>0</v>
      </c>
    </row>
    <row r="1246" spans="1:1" x14ac:dyDescent="0.2">
      <c r="A1246" s="317">
        <f t="shared" si="27"/>
        <v>0</v>
      </c>
    </row>
    <row r="1247" spans="1:1" x14ac:dyDescent="0.2">
      <c r="A1247" s="317">
        <f t="shared" si="27"/>
        <v>0</v>
      </c>
    </row>
    <row r="1248" spans="1:1" x14ac:dyDescent="0.2">
      <c r="A1248" s="317">
        <f t="shared" si="27"/>
        <v>0</v>
      </c>
    </row>
    <row r="1249" spans="1:1" x14ac:dyDescent="0.2">
      <c r="A1249" s="317">
        <f t="shared" si="27"/>
        <v>0</v>
      </c>
    </row>
    <row r="1250" spans="1:1" x14ac:dyDescent="0.2">
      <c r="A1250" s="317">
        <f t="shared" si="27"/>
        <v>0</v>
      </c>
    </row>
    <row r="1251" spans="1:1" x14ac:dyDescent="0.2">
      <c r="A1251" s="317">
        <f t="shared" si="27"/>
        <v>0</v>
      </c>
    </row>
    <row r="1252" spans="1:1" x14ac:dyDescent="0.2">
      <c r="A1252" s="317">
        <f t="shared" si="27"/>
        <v>0</v>
      </c>
    </row>
    <row r="1253" spans="1:1" x14ac:dyDescent="0.2">
      <c r="A1253" s="317">
        <f t="shared" si="27"/>
        <v>0</v>
      </c>
    </row>
    <row r="1254" spans="1:1" x14ac:dyDescent="0.2">
      <c r="A1254" s="317">
        <f t="shared" si="27"/>
        <v>0</v>
      </c>
    </row>
    <row r="1255" spans="1:1" x14ac:dyDescent="0.2">
      <c r="A1255" s="317">
        <f t="shared" si="27"/>
        <v>0</v>
      </c>
    </row>
    <row r="1256" spans="1:1" x14ac:dyDescent="0.2">
      <c r="A1256" s="317">
        <f t="shared" si="27"/>
        <v>0</v>
      </c>
    </row>
    <row r="1257" spans="1:1" x14ac:dyDescent="0.2">
      <c r="A1257" s="317">
        <f t="shared" si="27"/>
        <v>0</v>
      </c>
    </row>
    <row r="1258" spans="1:1" x14ac:dyDescent="0.2">
      <c r="A1258" s="317">
        <f t="shared" si="27"/>
        <v>0</v>
      </c>
    </row>
    <row r="1259" spans="1:1" x14ac:dyDescent="0.2">
      <c r="A1259" s="317">
        <f t="shared" si="27"/>
        <v>0</v>
      </c>
    </row>
    <row r="1260" spans="1:1" x14ac:dyDescent="0.2">
      <c r="A1260" s="317">
        <f t="shared" si="27"/>
        <v>0</v>
      </c>
    </row>
    <row r="1261" spans="1:1" x14ac:dyDescent="0.2">
      <c r="A1261" s="317">
        <f t="shared" si="27"/>
        <v>0</v>
      </c>
    </row>
    <row r="1262" spans="1:1" x14ac:dyDescent="0.2">
      <c r="A1262" s="317">
        <f t="shared" si="27"/>
        <v>0</v>
      </c>
    </row>
    <row r="1263" spans="1:1" x14ac:dyDescent="0.2">
      <c r="A1263" s="317">
        <f t="shared" si="27"/>
        <v>0</v>
      </c>
    </row>
    <row r="1264" spans="1:1" x14ac:dyDescent="0.2">
      <c r="A1264" s="317">
        <f t="shared" si="27"/>
        <v>0</v>
      </c>
    </row>
    <row r="1265" spans="1:1" x14ac:dyDescent="0.2">
      <c r="A1265" s="317">
        <f t="shared" si="27"/>
        <v>0</v>
      </c>
    </row>
    <row r="1266" spans="1:1" x14ac:dyDescent="0.2">
      <c r="A1266" s="317">
        <f t="shared" si="27"/>
        <v>0</v>
      </c>
    </row>
    <row r="1267" spans="1:1" x14ac:dyDescent="0.2">
      <c r="A1267" s="317">
        <f t="shared" si="27"/>
        <v>0</v>
      </c>
    </row>
    <row r="1268" spans="1:1" x14ac:dyDescent="0.2">
      <c r="A1268" s="317">
        <f t="shared" si="27"/>
        <v>0</v>
      </c>
    </row>
    <row r="1269" spans="1:1" x14ac:dyDescent="0.2">
      <c r="A1269" s="317">
        <f t="shared" si="27"/>
        <v>0</v>
      </c>
    </row>
    <row r="1270" spans="1:1" x14ac:dyDescent="0.2">
      <c r="A1270" s="317">
        <f t="shared" si="27"/>
        <v>0</v>
      </c>
    </row>
    <row r="1271" spans="1:1" x14ac:dyDescent="0.2">
      <c r="A1271" s="317">
        <f t="shared" si="27"/>
        <v>0</v>
      </c>
    </row>
    <row r="1272" spans="1:1" x14ac:dyDescent="0.2">
      <c r="A1272" s="317">
        <f t="shared" si="27"/>
        <v>0</v>
      </c>
    </row>
    <row r="1273" spans="1:1" x14ac:dyDescent="0.2">
      <c r="A1273" s="317">
        <f t="shared" si="27"/>
        <v>0</v>
      </c>
    </row>
    <row r="1274" spans="1:1" x14ac:dyDescent="0.2">
      <c r="A1274" s="317">
        <f t="shared" si="27"/>
        <v>0</v>
      </c>
    </row>
    <row r="1275" spans="1:1" x14ac:dyDescent="0.2">
      <c r="A1275" s="317">
        <f t="shared" si="27"/>
        <v>0</v>
      </c>
    </row>
    <row r="1276" spans="1:1" x14ac:dyDescent="0.2">
      <c r="A1276" s="317">
        <f t="shared" si="27"/>
        <v>0</v>
      </c>
    </row>
    <row r="1277" spans="1:1" x14ac:dyDescent="0.2">
      <c r="A1277" s="317">
        <f t="shared" si="27"/>
        <v>0</v>
      </c>
    </row>
    <row r="1278" spans="1:1" x14ac:dyDescent="0.2">
      <c r="A1278" s="317">
        <f t="shared" si="27"/>
        <v>0</v>
      </c>
    </row>
    <row r="1279" spans="1:1" x14ac:dyDescent="0.2">
      <c r="A1279" s="317">
        <f t="shared" si="27"/>
        <v>0</v>
      </c>
    </row>
    <row r="1280" spans="1:1" x14ac:dyDescent="0.2">
      <c r="A1280" s="317">
        <f t="shared" si="27"/>
        <v>0</v>
      </c>
    </row>
    <row r="1281" spans="1:1" x14ac:dyDescent="0.2">
      <c r="A1281" s="317">
        <f t="shared" si="27"/>
        <v>0</v>
      </c>
    </row>
    <row r="1282" spans="1:1" x14ac:dyDescent="0.2">
      <c r="A1282" s="317">
        <f t="shared" si="27"/>
        <v>0</v>
      </c>
    </row>
    <row r="1283" spans="1:1" x14ac:dyDescent="0.2">
      <c r="A1283" s="317">
        <f t="shared" si="27"/>
        <v>0</v>
      </c>
    </row>
    <row r="1284" spans="1:1" x14ac:dyDescent="0.2">
      <c r="A1284" s="317">
        <f t="shared" si="27"/>
        <v>0</v>
      </c>
    </row>
    <row r="1285" spans="1:1" x14ac:dyDescent="0.2">
      <c r="A1285" s="317">
        <f t="shared" si="27"/>
        <v>0</v>
      </c>
    </row>
    <row r="1286" spans="1:1" x14ac:dyDescent="0.2">
      <c r="A1286" s="317">
        <f t="shared" si="27"/>
        <v>0</v>
      </c>
    </row>
    <row r="1287" spans="1:1" x14ac:dyDescent="0.2">
      <c r="A1287" s="317">
        <f t="shared" si="27"/>
        <v>0</v>
      </c>
    </row>
    <row r="1288" spans="1:1" x14ac:dyDescent="0.2">
      <c r="A1288" s="317">
        <f t="shared" si="27"/>
        <v>0</v>
      </c>
    </row>
    <row r="1289" spans="1:1" x14ac:dyDescent="0.2">
      <c r="A1289" s="317">
        <f t="shared" si="27"/>
        <v>0</v>
      </c>
    </row>
    <row r="1290" spans="1:1" x14ac:dyDescent="0.2">
      <c r="A1290" s="317">
        <f t="shared" si="27"/>
        <v>0</v>
      </c>
    </row>
    <row r="1291" spans="1:1" x14ac:dyDescent="0.2">
      <c r="A1291" s="317">
        <f t="shared" si="27"/>
        <v>0</v>
      </c>
    </row>
    <row r="1292" spans="1:1" x14ac:dyDescent="0.2">
      <c r="A1292" s="317">
        <f t="shared" si="27"/>
        <v>0</v>
      </c>
    </row>
    <row r="1293" spans="1:1" x14ac:dyDescent="0.2">
      <c r="A1293" s="317">
        <f t="shared" ref="A1293:A1356" si="28">INDEX(B1293:H1293,1,Sprachwahl)</f>
        <v>0</v>
      </c>
    </row>
    <row r="1294" spans="1:1" x14ac:dyDescent="0.2">
      <c r="A1294" s="317">
        <f t="shared" si="28"/>
        <v>0</v>
      </c>
    </row>
    <row r="1295" spans="1:1" x14ac:dyDescent="0.2">
      <c r="A1295" s="317">
        <f t="shared" si="28"/>
        <v>0</v>
      </c>
    </row>
    <row r="1296" spans="1:1" x14ac:dyDescent="0.2">
      <c r="A1296" s="317">
        <f t="shared" si="28"/>
        <v>0</v>
      </c>
    </row>
    <row r="1297" spans="1:1" x14ac:dyDescent="0.2">
      <c r="A1297" s="317">
        <f t="shared" si="28"/>
        <v>0</v>
      </c>
    </row>
    <row r="1298" spans="1:1" x14ac:dyDescent="0.2">
      <c r="A1298" s="317">
        <f t="shared" si="28"/>
        <v>0</v>
      </c>
    </row>
    <row r="1299" spans="1:1" x14ac:dyDescent="0.2">
      <c r="A1299" s="317">
        <f t="shared" si="28"/>
        <v>0</v>
      </c>
    </row>
    <row r="1300" spans="1:1" x14ac:dyDescent="0.2">
      <c r="A1300" s="317">
        <f t="shared" si="28"/>
        <v>0</v>
      </c>
    </row>
    <row r="1301" spans="1:1" x14ac:dyDescent="0.2">
      <c r="A1301" s="317">
        <f t="shared" si="28"/>
        <v>0</v>
      </c>
    </row>
    <row r="1302" spans="1:1" x14ac:dyDescent="0.2">
      <c r="A1302" s="317">
        <f t="shared" si="28"/>
        <v>0</v>
      </c>
    </row>
    <row r="1303" spans="1:1" x14ac:dyDescent="0.2">
      <c r="A1303" s="317">
        <f t="shared" si="28"/>
        <v>0</v>
      </c>
    </row>
    <row r="1304" spans="1:1" x14ac:dyDescent="0.2">
      <c r="A1304" s="317">
        <f t="shared" si="28"/>
        <v>0</v>
      </c>
    </row>
    <row r="1305" spans="1:1" x14ac:dyDescent="0.2">
      <c r="A1305" s="317">
        <f t="shared" si="28"/>
        <v>0</v>
      </c>
    </row>
    <row r="1306" spans="1:1" x14ac:dyDescent="0.2">
      <c r="A1306" s="317">
        <f t="shared" si="28"/>
        <v>0</v>
      </c>
    </row>
    <row r="1307" spans="1:1" x14ac:dyDescent="0.2">
      <c r="A1307" s="317">
        <f t="shared" si="28"/>
        <v>0</v>
      </c>
    </row>
    <row r="1308" spans="1:1" x14ac:dyDescent="0.2">
      <c r="A1308" s="317">
        <f t="shared" si="28"/>
        <v>0</v>
      </c>
    </row>
    <row r="1309" spans="1:1" x14ac:dyDescent="0.2">
      <c r="A1309" s="317">
        <f t="shared" si="28"/>
        <v>0</v>
      </c>
    </row>
    <row r="1310" spans="1:1" x14ac:dyDescent="0.2">
      <c r="A1310" s="317">
        <f t="shared" si="28"/>
        <v>0</v>
      </c>
    </row>
    <row r="1311" spans="1:1" x14ac:dyDescent="0.2">
      <c r="A1311" s="317">
        <f t="shared" si="28"/>
        <v>0</v>
      </c>
    </row>
    <row r="1312" spans="1:1" x14ac:dyDescent="0.2">
      <c r="A1312" s="317">
        <f t="shared" si="28"/>
        <v>0</v>
      </c>
    </row>
    <row r="1313" spans="1:1" x14ac:dyDescent="0.2">
      <c r="A1313" s="317">
        <f t="shared" si="28"/>
        <v>0</v>
      </c>
    </row>
    <row r="1314" spans="1:1" x14ac:dyDescent="0.2">
      <c r="A1314" s="317">
        <f t="shared" si="28"/>
        <v>0</v>
      </c>
    </row>
    <row r="1315" spans="1:1" x14ac:dyDescent="0.2">
      <c r="A1315" s="317">
        <f t="shared" si="28"/>
        <v>0</v>
      </c>
    </row>
    <row r="1316" spans="1:1" x14ac:dyDescent="0.2">
      <c r="A1316" s="317">
        <f t="shared" si="28"/>
        <v>0</v>
      </c>
    </row>
    <row r="1317" spans="1:1" x14ac:dyDescent="0.2">
      <c r="A1317" s="317">
        <f t="shared" si="28"/>
        <v>0</v>
      </c>
    </row>
    <row r="1318" spans="1:1" x14ac:dyDescent="0.2">
      <c r="A1318" s="317">
        <f t="shared" si="28"/>
        <v>0</v>
      </c>
    </row>
    <row r="1319" spans="1:1" x14ac:dyDescent="0.2">
      <c r="A1319" s="317">
        <f t="shared" si="28"/>
        <v>0</v>
      </c>
    </row>
    <row r="1320" spans="1:1" x14ac:dyDescent="0.2">
      <c r="A1320" s="317">
        <f t="shared" si="28"/>
        <v>0</v>
      </c>
    </row>
    <row r="1321" spans="1:1" x14ac:dyDescent="0.2">
      <c r="A1321" s="317">
        <f t="shared" si="28"/>
        <v>0</v>
      </c>
    </row>
    <row r="1322" spans="1:1" x14ac:dyDescent="0.2">
      <c r="A1322" s="317">
        <f t="shared" si="28"/>
        <v>0</v>
      </c>
    </row>
    <row r="1323" spans="1:1" x14ac:dyDescent="0.2">
      <c r="A1323" s="317">
        <f t="shared" si="28"/>
        <v>0</v>
      </c>
    </row>
    <row r="1324" spans="1:1" x14ac:dyDescent="0.2">
      <c r="A1324" s="317">
        <f t="shared" si="28"/>
        <v>0</v>
      </c>
    </row>
    <row r="1325" spans="1:1" x14ac:dyDescent="0.2">
      <c r="A1325" s="317">
        <f t="shared" si="28"/>
        <v>0</v>
      </c>
    </row>
    <row r="1326" spans="1:1" x14ac:dyDescent="0.2">
      <c r="A1326" s="317">
        <f t="shared" si="28"/>
        <v>0</v>
      </c>
    </row>
    <row r="1327" spans="1:1" x14ac:dyDescent="0.2">
      <c r="A1327" s="317">
        <f t="shared" si="28"/>
        <v>0</v>
      </c>
    </row>
    <row r="1328" spans="1:1" x14ac:dyDescent="0.2">
      <c r="A1328" s="317">
        <f t="shared" si="28"/>
        <v>0</v>
      </c>
    </row>
    <row r="1329" spans="1:1" x14ac:dyDescent="0.2">
      <c r="A1329" s="317">
        <f t="shared" si="28"/>
        <v>0</v>
      </c>
    </row>
    <row r="1330" spans="1:1" x14ac:dyDescent="0.2">
      <c r="A1330" s="317">
        <f t="shared" si="28"/>
        <v>0</v>
      </c>
    </row>
    <row r="1331" spans="1:1" x14ac:dyDescent="0.2">
      <c r="A1331" s="317">
        <f t="shared" si="28"/>
        <v>0</v>
      </c>
    </row>
    <row r="1332" spans="1:1" x14ac:dyDescent="0.2">
      <c r="A1332" s="317">
        <f t="shared" si="28"/>
        <v>0</v>
      </c>
    </row>
    <row r="1333" spans="1:1" x14ac:dyDescent="0.2">
      <c r="A1333" s="317">
        <f t="shared" si="28"/>
        <v>0</v>
      </c>
    </row>
    <row r="1334" spans="1:1" x14ac:dyDescent="0.2">
      <c r="A1334" s="317">
        <f t="shared" si="28"/>
        <v>0</v>
      </c>
    </row>
    <row r="1335" spans="1:1" x14ac:dyDescent="0.2">
      <c r="A1335" s="317">
        <f t="shared" si="28"/>
        <v>0</v>
      </c>
    </row>
    <row r="1336" spans="1:1" x14ac:dyDescent="0.2">
      <c r="A1336" s="317">
        <f t="shared" si="28"/>
        <v>0</v>
      </c>
    </row>
    <row r="1337" spans="1:1" x14ac:dyDescent="0.2">
      <c r="A1337" s="317">
        <f t="shared" si="28"/>
        <v>0</v>
      </c>
    </row>
    <row r="1338" spans="1:1" x14ac:dyDescent="0.2">
      <c r="A1338" s="317">
        <f t="shared" si="28"/>
        <v>0</v>
      </c>
    </row>
    <row r="1339" spans="1:1" x14ac:dyDescent="0.2">
      <c r="A1339" s="317">
        <f t="shared" si="28"/>
        <v>0</v>
      </c>
    </row>
    <row r="1340" spans="1:1" x14ac:dyDescent="0.2">
      <c r="A1340" s="317">
        <f t="shared" si="28"/>
        <v>0</v>
      </c>
    </row>
    <row r="1341" spans="1:1" x14ac:dyDescent="0.2">
      <c r="A1341" s="317">
        <f t="shared" si="28"/>
        <v>0</v>
      </c>
    </row>
    <row r="1342" spans="1:1" x14ac:dyDescent="0.2">
      <c r="A1342" s="317">
        <f t="shared" si="28"/>
        <v>0</v>
      </c>
    </row>
    <row r="1343" spans="1:1" x14ac:dyDescent="0.2">
      <c r="A1343" s="317">
        <f t="shared" si="28"/>
        <v>0</v>
      </c>
    </row>
    <row r="1344" spans="1:1" x14ac:dyDescent="0.2">
      <c r="A1344" s="317">
        <f t="shared" si="28"/>
        <v>0</v>
      </c>
    </row>
    <row r="1345" spans="1:1" x14ac:dyDescent="0.2">
      <c r="A1345" s="317">
        <f t="shared" si="28"/>
        <v>0</v>
      </c>
    </row>
    <row r="1346" spans="1:1" x14ac:dyDescent="0.2">
      <c r="A1346" s="317">
        <f t="shared" si="28"/>
        <v>0</v>
      </c>
    </row>
    <row r="1347" spans="1:1" x14ac:dyDescent="0.2">
      <c r="A1347" s="317">
        <f t="shared" si="28"/>
        <v>0</v>
      </c>
    </row>
    <row r="1348" spans="1:1" x14ac:dyDescent="0.2">
      <c r="A1348" s="317">
        <f t="shared" si="28"/>
        <v>0</v>
      </c>
    </row>
    <row r="1349" spans="1:1" x14ac:dyDescent="0.2">
      <c r="A1349" s="317">
        <f t="shared" si="28"/>
        <v>0</v>
      </c>
    </row>
    <row r="1350" spans="1:1" x14ac:dyDescent="0.2">
      <c r="A1350" s="317">
        <f t="shared" si="28"/>
        <v>0</v>
      </c>
    </row>
    <row r="1351" spans="1:1" x14ac:dyDescent="0.2">
      <c r="A1351" s="317">
        <f t="shared" si="28"/>
        <v>0</v>
      </c>
    </row>
    <row r="1352" spans="1:1" x14ac:dyDescent="0.2">
      <c r="A1352" s="317">
        <f t="shared" si="28"/>
        <v>0</v>
      </c>
    </row>
    <row r="1353" spans="1:1" x14ac:dyDescent="0.2">
      <c r="A1353" s="317">
        <f t="shared" si="28"/>
        <v>0</v>
      </c>
    </row>
    <row r="1354" spans="1:1" x14ac:dyDescent="0.2">
      <c r="A1354" s="317">
        <f t="shared" si="28"/>
        <v>0</v>
      </c>
    </row>
    <row r="1355" spans="1:1" x14ac:dyDescent="0.2">
      <c r="A1355" s="317">
        <f t="shared" si="28"/>
        <v>0</v>
      </c>
    </row>
    <row r="1356" spans="1:1" x14ac:dyDescent="0.2">
      <c r="A1356" s="317">
        <f t="shared" si="28"/>
        <v>0</v>
      </c>
    </row>
    <row r="1357" spans="1:1" x14ac:dyDescent="0.2">
      <c r="A1357" s="317">
        <f t="shared" ref="A1357:A1420" si="29">INDEX(B1357:H1357,1,Sprachwahl)</f>
        <v>0</v>
      </c>
    </row>
    <row r="1358" spans="1:1" x14ac:dyDescent="0.2">
      <c r="A1358" s="317">
        <f t="shared" si="29"/>
        <v>0</v>
      </c>
    </row>
    <row r="1359" spans="1:1" x14ac:dyDescent="0.2">
      <c r="A1359" s="317">
        <f t="shared" si="29"/>
        <v>0</v>
      </c>
    </row>
    <row r="1360" spans="1:1" x14ac:dyDescent="0.2">
      <c r="A1360" s="317">
        <f t="shared" si="29"/>
        <v>0</v>
      </c>
    </row>
    <row r="1361" spans="1:1" x14ac:dyDescent="0.2">
      <c r="A1361" s="317">
        <f t="shared" si="29"/>
        <v>0</v>
      </c>
    </row>
    <row r="1362" spans="1:1" x14ac:dyDescent="0.2">
      <c r="A1362" s="317">
        <f t="shared" si="29"/>
        <v>0</v>
      </c>
    </row>
    <row r="1363" spans="1:1" x14ac:dyDescent="0.2">
      <c r="A1363" s="317">
        <f t="shared" si="29"/>
        <v>0</v>
      </c>
    </row>
    <row r="1364" spans="1:1" x14ac:dyDescent="0.2">
      <c r="A1364" s="317">
        <f t="shared" si="29"/>
        <v>0</v>
      </c>
    </row>
    <row r="1365" spans="1:1" x14ac:dyDescent="0.2">
      <c r="A1365" s="317">
        <f t="shared" si="29"/>
        <v>0</v>
      </c>
    </row>
    <row r="1366" spans="1:1" x14ac:dyDescent="0.2">
      <c r="A1366" s="317">
        <f t="shared" si="29"/>
        <v>0</v>
      </c>
    </row>
    <row r="1367" spans="1:1" x14ac:dyDescent="0.2">
      <c r="A1367" s="317">
        <f t="shared" si="29"/>
        <v>0</v>
      </c>
    </row>
    <row r="1368" spans="1:1" x14ac:dyDescent="0.2">
      <c r="A1368" s="317">
        <f t="shared" si="29"/>
        <v>0</v>
      </c>
    </row>
    <row r="1369" spans="1:1" x14ac:dyDescent="0.2">
      <c r="A1369" s="317">
        <f t="shared" si="29"/>
        <v>0</v>
      </c>
    </row>
    <row r="1370" spans="1:1" x14ac:dyDescent="0.2">
      <c r="A1370" s="317">
        <f t="shared" si="29"/>
        <v>0</v>
      </c>
    </row>
    <row r="1371" spans="1:1" x14ac:dyDescent="0.2">
      <c r="A1371" s="317">
        <f t="shared" si="29"/>
        <v>0</v>
      </c>
    </row>
    <row r="1372" spans="1:1" x14ac:dyDescent="0.2">
      <c r="A1372" s="317">
        <f t="shared" si="29"/>
        <v>0</v>
      </c>
    </row>
    <row r="1373" spans="1:1" x14ac:dyDescent="0.2">
      <c r="A1373" s="317">
        <f t="shared" si="29"/>
        <v>0</v>
      </c>
    </row>
    <row r="1374" spans="1:1" x14ac:dyDescent="0.2">
      <c r="A1374" s="317">
        <f t="shared" si="29"/>
        <v>0</v>
      </c>
    </row>
    <row r="1375" spans="1:1" x14ac:dyDescent="0.2">
      <c r="A1375" s="317">
        <f t="shared" si="29"/>
        <v>0</v>
      </c>
    </row>
    <row r="1376" spans="1:1" x14ac:dyDescent="0.2">
      <c r="A1376" s="317">
        <f t="shared" si="29"/>
        <v>0</v>
      </c>
    </row>
    <row r="1377" spans="1:1" x14ac:dyDescent="0.2">
      <c r="A1377" s="317">
        <f t="shared" si="29"/>
        <v>0</v>
      </c>
    </row>
    <row r="1378" spans="1:1" x14ac:dyDescent="0.2">
      <c r="A1378" s="317">
        <f t="shared" si="29"/>
        <v>0</v>
      </c>
    </row>
    <row r="1379" spans="1:1" x14ac:dyDescent="0.2">
      <c r="A1379" s="317">
        <f t="shared" si="29"/>
        <v>0</v>
      </c>
    </row>
    <row r="1380" spans="1:1" x14ac:dyDescent="0.2">
      <c r="A1380" s="317">
        <f t="shared" si="29"/>
        <v>0</v>
      </c>
    </row>
    <row r="1381" spans="1:1" x14ac:dyDescent="0.2">
      <c r="A1381" s="317">
        <f t="shared" si="29"/>
        <v>0</v>
      </c>
    </row>
    <row r="1382" spans="1:1" x14ac:dyDescent="0.2">
      <c r="A1382" s="317">
        <f t="shared" si="29"/>
        <v>0</v>
      </c>
    </row>
    <row r="1383" spans="1:1" x14ac:dyDescent="0.2">
      <c r="A1383" s="317">
        <f t="shared" si="29"/>
        <v>0</v>
      </c>
    </row>
    <row r="1384" spans="1:1" x14ac:dyDescent="0.2">
      <c r="A1384" s="317">
        <f t="shared" si="29"/>
        <v>0</v>
      </c>
    </row>
    <row r="1385" spans="1:1" x14ac:dyDescent="0.2">
      <c r="A1385" s="317">
        <f t="shared" si="29"/>
        <v>0</v>
      </c>
    </row>
    <row r="1386" spans="1:1" x14ac:dyDescent="0.2">
      <c r="A1386" s="317">
        <f t="shared" si="29"/>
        <v>0</v>
      </c>
    </row>
    <row r="1387" spans="1:1" x14ac:dyDescent="0.2">
      <c r="A1387" s="317">
        <f t="shared" si="29"/>
        <v>0</v>
      </c>
    </row>
    <row r="1388" spans="1:1" x14ac:dyDescent="0.2">
      <c r="A1388" s="317">
        <f t="shared" si="29"/>
        <v>0</v>
      </c>
    </row>
    <row r="1389" spans="1:1" x14ac:dyDescent="0.2">
      <c r="A1389" s="317">
        <f t="shared" si="29"/>
        <v>0</v>
      </c>
    </row>
    <row r="1390" spans="1:1" x14ac:dyDescent="0.2">
      <c r="A1390" s="317">
        <f t="shared" si="29"/>
        <v>0</v>
      </c>
    </row>
    <row r="1391" spans="1:1" x14ac:dyDescent="0.2">
      <c r="A1391" s="317">
        <f t="shared" si="29"/>
        <v>0</v>
      </c>
    </row>
    <row r="1392" spans="1:1" x14ac:dyDescent="0.2">
      <c r="A1392" s="317">
        <f t="shared" si="29"/>
        <v>0</v>
      </c>
    </row>
    <row r="1393" spans="1:1" x14ac:dyDescent="0.2">
      <c r="A1393" s="317">
        <f t="shared" si="29"/>
        <v>0</v>
      </c>
    </row>
    <row r="1394" spans="1:1" x14ac:dyDescent="0.2">
      <c r="A1394" s="317">
        <f t="shared" si="29"/>
        <v>0</v>
      </c>
    </row>
    <row r="1395" spans="1:1" x14ac:dyDescent="0.2">
      <c r="A1395" s="317">
        <f t="shared" si="29"/>
        <v>0</v>
      </c>
    </row>
    <row r="1396" spans="1:1" x14ac:dyDescent="0.2">
      <c r="A1396" s="317">
        <f t="shared" si="29"/>
        <v>0</v>
      </c>
    </row>
    <row r="1397" spans="1:1" x14ac:dyDescent="0.2">
      <c r="A1397" s="317">
        <f t="shared" si="29"/>
        <v>0</v>
      </c>
    </row>
    <row r="1398" spans="1:1" x14ac:dyDescent="0.2">
      <c r="A1398" s="317">
        <f t="shared" si="29"/>
        <v>0</v>
      </c>
    </row>
    <row r="1399" spans="1:1" x14ac:dyDescent="0.2">
      <c r="A1399" s="317">
        <f t="shared" si="29"/>
        <v>0</v>
      </c>
    </row>
    <row r="1400" spans="1:1" x14ac:dyDescent="0.2">
      <c r="A1400" s="317">
        <f t="shared" si="29"/>
        <v>0</v>
      </c>
    </row>
    <row r="1401" spans="1:1" x14ac:dyDescent="0.2">
      <c r="A1401" s="317">
        <f t="shared" si="29"/>
        <v>0</v>
      </c>
    </row>
    <row r="1402" spans="1:1" x14ac:dyDescent="0.2">
      <c r="A1402" s="317">
        <f t="shared" si="29"/>
        <v>0</v>
      </c>
    </row>
    <row r="1403" spans="1:1" x14ac:dyDescent="0.2">
      <c r="A1403" s="317">
        <f t="shared" si="29"/>
        <v>0</v>
      </c>
    </row>
    <row r="1404" spans="1:1" x14ac:dyDescent="0.2">
      <c r="A1404" s="317">
        <f t="shared" si="29"/>
        <v>0</v>
      </c>
    </row>
    <row r="1405" spans="1:1" x14ac:dyDescent="0.2">
      <c r="A1405" s="317">
        <f t="shared" si="29"/>
        <v>0</v>
      </c>
    </row>
    <row r="1406" spans="1:1" x14ac:dyDescent="0.2">
      <c r="A1406" s="317">
        <f t="shared" si="29"/>
        <v>0</v>
      </c>
    </row>
    <row r="1407" spans="1:1" x14ac:dyDescent="0.2">
      <c r="A1407" s="317">
        <f t="shared" si="29"/>
        <v>0</v>
      </c>
    </row>
    <row r="1408" spans="1:1" x14ac:dyDescent="0.2">
      <c r="A1408" s="317">
        <f t="shared" si="29"/>
        <v>0</v>
      </c>
    </row>
    <row r="1409" spans="1:1" x14ac:dyDescent="0.2">
      <c r="A1409" s="317">
        <f t="shared" si="29"/>
        <v>0</v>
      </c>
    </row>
    <row r="1410" spans="1:1" x14ac:dyDescent="0.2">
      <c r="A1410" s="317">
        <f t="shared" si="29"/>
        <v>0</v>
      </c>
    </row>
    <row r="1411" spans="1:1" x14ac:dyDescent="0.2">
      <c r="A1411" s="317">
        <f t="shared" si="29"/>
        <v>0</v>
      </c>
    </row>
    <row r="1412" spans="1:1" x14ac:dyDescent="0.2">
      <c r="A1412" s="317">
        <f t="shared" si="29"/>
        <v>0</v>
      </c>
    </row>
    <row r="1413" spans="1:1" x14ac:dyDescent="0.2">
      <c r="A1413" s="317">
        <f t="shared" si="29"/>
        <v>0</v>
      </c>
    </row>
    <row r="1414" spans="1:1" x14ac:dyDescent="0.2">
      <c r="A1414" s="317">
        <f t="shared" si="29"/>
        <v>0</v>
      </c>
    </row>
    <row r="1415" spans="1:1" x14ac:dyDescent="0.2">
      <c r="A1415" s="317">
        <f t="shared" si="29"/>
        <v>0</v>
      </c>
    </row>
    <row r="1416" spans="1:1" x14ac:dyDescent="0.2">
      <c r="A1416" s="317">
        <f t="shared" si="29"/>
        <v>0</v>
      </c>
    </row>
    <row r="1417" spans="1:1" x14ac:dyDescent="0.2">
      <c r="A1417" s="317">
        <f t="shared" si="29"/>
        <v>0</v>
      </c>
    </row>
    <row r="1418" spans="1:1" x14ac:dyDescent="0.2">
      <c r="A1418" s="317">
        <f t="shared" si="29"/>
        <v>0</v>
      </c>
    </row>
    <row r="1419" spans="1:1" x14ac:dyDescent="0.2">
      <c r="A1419" s="317">
        <f t="shared" si="29"/>
        <v>0</v>
      </c>
    </row>
    <row r="1420" spans="1:1" x14ac:dyDescent="0.2">
      <c r="A1420" s="317">
        <f t="shared" si="29"/>
        <v>0</v>
      </c>
    </row>
    <row r="1421" spans="1:1" x14ac:dyDescent="0.2">
      <c r="A1421" s="317">
        <f t="shared" ref="A1421:A1484" si="30">INDEX(B1421:H1421,1,Sprachwahl)</f>
        <v>0</v>
      </c>
    </row>
    <row r="1422" spans="1:1" x14ac:dyDescent="0.2">
      <c r="A1422" s="317">
        <f t="shared" si="30"/>
        <v>0</v>
      </c>
    </row>
    <row r="1423" spans="1:1" x14ac:dyDescent="0.2">
      <c r="A1423" s="317">
        <f t="shared" si="30"/>
        <v>0</v>
      </c>
    </row>
    <row r="1424" spans="1:1" x14ac:dyDescent="0.2">
      <c r="A1424" s="317">
        <f t="shared" si="30"/>
        <v>0</v>
      </c>
    </row>
    <row r="1425" spans="1:1" x14ac:dyDescent="0.2">
      <c r="A1425" s="317">
        <f t="shared" si="30"/>
        <v>0</v>
      </c>
    </row>
    <row r="1426" spans="1:1" x14ac:dyDescent="0.2">
      <c r="A1426" s="317">
        <f t="shared" si="30"/>
        <v>0</v>
      </c>
    </row>
    <row r="1427" spans="1:1" x14ac:dyDescent="0.2">
      <c r="A1427" s="317">
        <f t="shared" si="30"/>
        <v>0</v>
      </c>
    </row>
    <row r="1428" spans="1:1" x14ac:dyDescent="0.2">
      <c r="A1428" s="317">
        <f t="shared" si="30"/>
        <v>0</v>
      </c>
    </row>
    <row r="1429" spans="1:1" x14ac:dyDescent="0.2">
      <c r="A1429" s="317">
        <f t="shared" si="30"/>
        <v>0</v>
      </c>
    </row>
    <row r="1430" spans="1:1" x14ac:dyDescent="0.2">
      <c r="A1430" s="317">
        <f t="shared" si="30"/>
        <v>0</v>
      </c>
    </row>
    <row r="1431" spans="1:1" x14ac:dyDescent="0.2">
      <c r="A1431" s="317">
        <f t="shared" si="30"/>
        <v>0</v>
      </c>
    </row>
    <row r="1432" spans="1:1" x14ac:dyDescent="0.2">
      <c r="A1432" s="317">
        <f t="shared" si="30"/>
        <v>0</v>
      </c>
    </row>
    <row r="1433" spans="1:1" x14ac:dyDescent="0.2">
      <c r="A1433" s="317">
        <f t="shared" si="30"/>
        <v>0</v>
      </c>
    </row>
    <row r="1434" spans="1:1" x14ac:dyDescent="0.2">
      <c r="A1434" s="317">
        <f t="shared" si="30"/>
        <v>0</v>
      </c>
    </row>
    <row r="1435" spans="1:1" x14ac:dyDescent="0.2">
      <c r="A1435" s="317">
        <f t="shared" si="30"/>
        <v>0</v>
      </c>
    </row>
    <row r="1436" spans="1:1" x14ac:dyDescent="0.2">
      <c r="A1436" s="317">
        <f t="shared" si="30"/>
        <v>0</v>
      </c>
    </row>
    <row r="1437" spans="1:1" x14ac:dyDescent="0.2">
      <c r="A1437" s="317">
        <f t="shared" si="30"/>
        <v>0</v>
      </c>
    </row>
    <row r="1438" spans="1:1" x14ac:dyDescent="0.2">
      <c r="A1438" s="317">
        <f t="shared" si="30"/>
        <v>0</v>
      </c>
    </row>
    <row r="1439" spans="1:1" x14ac:dyDescent="0.2">
      <c r="A1439" s="317">
        <f t="shared" si="30"/>
        <v>0</v>
      </c>
    </row>
    <row r="1440" spans="1:1" x14ac:dyDescent="0.2">
      <c r="A1440" s="317">
        <f t="shared" si="30"/>
        <v>0</v>
      </c>
    </row>
    <row r="1441" spans="1:1" x14ac:dyDescent="0.2">
      <c r="A1441" s="317">
        <f t="shared" si="30"/>
        <v>0</v>
      </c>
    </row>
    <row r="1442" spans="1:1" x14ac:dyDescent="0.2">
      <c r="A1442" s="317">
        <f t="shared" si="30"/>
        <v>0</v>
      </c>
    </row>
    <row r="1443" spans="1:1" x14ac:dyDescent="0.2">
      <c r="A1443" s="317">
        <f t="shared" si="30"/>
        <v>0</v>
      </c>
    </row>
    <row r="1444" spans="1:1" x14ac:dyDescent="0.2">
      <c r="A1444" s="317">
        <f t="shared" si="30"/>
        <v>0</v>
      </c>
    </row>
    <row r="1445" spans="1:1" x14ac:dyDescent="0.2">
      <c r="A1445" s="317">
        <f t="shared" si="30"/>
        <v>0</v>
      </c>
    </row>
    <row r="1446" spans="1:1" x14ac:dyDescent="0.2">
      <c r="A1446" s="317">
        <f t="shared" si="30"/>
        <v>0</v>
      </c>
    </row>
    <row r="1447" spans="1:1" x14ac:dyDescent="0.2">
      <c r="A1447" s="317">
        <f t="shared" si="30"/>
        <v>0</v>
      </c>
    </row>
    <row r="1448" spans="1:1" x14ac:dyDescent="0.2">
      <c r="A1448" s="317">
        <f t="shared" si="30"/>
        <v>0</v>
      </c>
    </row>
    <row r="1449" spans="1:1" x14ac:dyDescent="0.2">
      <c r="A1449" s="317">
        <f t="shared" si="30"/>
        <v>0</v>
      </c>
    </row>
    <row r="1450" spans="1:1" x14ac:dyDescent="0.2">
      <c r="A1450" s="317">
        <f t="shared" si="30"/>
        <v>0</v>
      </c>
    </row>
    <row r="1451" spans="1:1" x14ac:dyDescent="0.2">
      <c r="A1451" s="317">
        <f t="shared" si="30"/>
        <v>0</v>
      </c>
    </row>
    <row r="1452" spans="1:1" x14ac:dyDescent="0.2">
      <c r="A1452" s="317">
        <f t="shared" si="30"/>
        <v>0</v>
      </c>
    </row>
    <row r="1453" spans="1:1" x14ac:dyDescent="0.2">
      <c r="A1453" s="317">
        <f t="shared" si="30"/>
        <v>0</v>
      </c>
    </row>
    <row r="1454" spans="1:1" x14ac:dyDescent="0.2">
      <c r="A1454" s="317">
        <f t="shared" si="30"/>
        <v>0</v>
      </c>
    </row>
    <row r="1455" spans="1:1" x14ac:dyDescent="0.2">
      <c r="A1455" s="317">
        <f t="shared" si="30"/>
        <v>0</v>
      </c>
    </row>
    <row r="1456" spans="1:1" x14ac:dyDescent="0.2">
      <c r="A1456" s="317">
        <f t="shared" si="30"/>
        <v>0</v>
      </c>
    </row>
    <row r="1457" spans="1:1" x14ac:dyDescent="0.2">
      <c r="A1457" s="317">
        <f t="shared" si="30"/>
        <v>0</v>
      </c>
    </row>
    <row r="1458" spans="1:1" x14ac:dyDescent="0.2">
      <c r="A1458" s="317">
        <f t="shared" si="30"/>
        <v>0</v>
      </c>
    </row>
    <row r="1459" spans="1:1" x14ac:dyDescent="0.2">
      <c r="A1459" s="317">
        <f t="shared" si="30"/>
        <v>0</v>
      </c>
    </row>
    <row r="1460" spans="1:1" x14ac:dyDescent="0.2">
      <c r="A1460" s="317">
        <f t="shared" si="30"/>
        <v>0</v>
      </c>
    </row>
    <row r="1461" spans="1:1" x14ac:dyDescent="0.2">
      <c r="A1461" s="317">
        <f t="shared" si="30"/>
        <v>0</v>
      </c>
    </row>
    <row r="1462" spans="1:1" x14ac:dyDescent="0.2">
      <c r="A1462" s="317">
        <f t="shared" si="30"/>
        <v>0</v>
      </c>
    </row>
    <row r="1463" spans="1:1" x14ac:dyDescent="0.2">
      <c r="A1463" s="317">
        <f t="shared" si="30"/>
        <v>0</v>
      </c>
    </row>
    <row r="1464" spans="1:1" x14ac:dyDescent="0.2">
      <c r="A1464" s="317">
        <f t="shared" si="30"/>
        <v>0</v>
      </c>
    </row>
    <row r="1465" spans="1:1" x14ac:dyDescent="0.2">
      <c r="A1465" s="317">
        <f t="shared" si="30"/>
        <v>0</v>
      </c>
    </row>
    <row r="1466" spans="1:1" x14ac:dyDescent="0.2">
      <c r="A1466" s="317">
        <f t="shared" si="30"/>
        <v>0</v>
      </c>
    </row>
    <row r="1467" spans="1:1" x14ac:dyDescent="0.2">
      <c r="A1467" s="317">
        <f t="shared" si="30"/>
        <v>0</v>
      </c>
    </row>
    <row r="1468" spans="1:1" x14ac:dyDescent="0.2">
      <c r="A1468" s="317">
        <f t="shared" si="30"/>
        <v>0</v>
      </c>
    </row>
    <row r="1469" spans="1:1" x14ac:dyDescent="0.2">
      <c r="A1469" s="317">
        <f t="shared" si="30"/>
        <v>0</v>
      </c>
    </row>
    <row r="1470" spans="1:1" x14ac:dyDescent="0.2">
      <c r="A1470" s="317">
        <f t="shared" si="30"/>
        <v>0</v>
      </c>
    </row>
    <row r="1471" spans="1:1" x14ac:dyDescent="0.2">
      <c r="A1471" s="317">
        <f t="shared" si="30"/>
        <v>0</v>
      </c>
    </row>
    <row r="1472" spans="1:1" x14ac:dyDescent="0.2">
      <c r="A1472" s="317">
        <f t="shared" si="30"/>
        <v>0</v>
      </c>
    </row>
    <row r="1473" spans="1:1" x14ac:dyDescent="0.2">
      <c r="A1473" s="317">
        <f t="shared" si="30"/>
        <v>0</v>
      </c>
    </row>
    <row r="1474" spans="1:1" x14ac:dyDescent="0.2">
      <c r="A1474" s="317">
        <f t="shared" si="30"/>
        <v>0</v>
      </c>
    </row>
    <row r="1475" spans="1:1" x14ac:dyDescent="0.2">
      <c r="A1475" s="317">
        <f t="shared" si="30"/>
        <v>0</v>
      </c>
    </row>
    <row r="1476" spans="1:1" x14ac:dyDescent="0.2">
      <c r="A1476" s="317">
        <f t="shared" si="30"/>
        <v>0</v>
      </c>
    </row>
    <row r="1477" spans="1:1" x14ac:dyDescent="0.2">
      <c r="A1477" s="317">
        <f t="shared" si="30"/>
        <v>0</v>
      </c>
    </row>
    <row r="1478" spans="1:1" x14ac:dyDescent="0.2">
      <c r="A1478" s="317">
        <f t="shared" si="30"/>
        <v>0</v>
      </c>
    </row>
    <row r="1479" spans="1:1" x14ac:dyDescent="0.2">
      <c r="A1479" s="317">
        <f t="shared" si="30"/>
        <v>0</v>
      </c>
    </row>
    <row r="1480" spans="1:1" x14ac:dyDescent="0.2">
      <c r="A1480" s="317">
        <f t="shared" si="30"/>
        <v>0</v>
      </c>
    </row>
    <row r="1481" spans="1:1" x14ac:dyDescent="0.2">
      <c r="A1481" s="317">
        <f t="shared" si="30"/>
        <v>0</v>
      </c>
    </row>
    <row r="1482" spans="1:1" x14ac:dyDescent="0.2">
      <c r="A1482" s="317">
        <f t="shared" si="30"/>
        <v>0</v>
      </c>
    </row>
    <row r="1483" spans="1:1" x14ac:dyDescent="0.2">
      <c r="A1483" s="317">
        <f t="shared" si="30"/>
        <v>0</v>
      </c>
    </row>
    <row r="1484" spans="1:1" x14ac:dyDescent="0.2">
      <c r="A1484" s="317">
        <f t="shared" si="30"/>
        <v>0</v>
      </c>
    </row>
    <row r="1485" spans="1:1" x14ac:dyDescent="0.2">
      <c r="A1485" s="317">
        <f t="shared" ref="A1485:A1548" si="31">INDEX(B1485:H1485,1,Sprachwahl)</f>
        <v>0</v>
      </c>
    </row>
    <row r="1486" spans="1:1" x14ac:dyDescent="0.2">
      <c r="A1486" s="317">
        <f t="shared" si="31"/>
        <v>0</v>
      </c>
    </row>
    <row r="1487" spans="1:1" x14ac:dyDescent="0.2">
      <c r="A1487" s="317">
        <f t="shared" si="31"/>
        <v>0</v>
      </c>
    </row>
    <row r="1488" spans="1:1" x14ac:dyDescent="0.2">
      <c r="A1488" s="317">
        <f t="shared" si="31"/>
        <v>0</v>
      </c>
    </row>
    <row r="1489" spans="1:1" x14ac:dyDescent="0.2">
      <c r="A1489" s="317">
        <f t="shared" si="31"/>
        <v>0</v>
      </c>
    </row>
    <row r="1490" spans="1:1" x14ac:dyDescent="0.2">
      <c r="A1490" s="317">
        <f t="shared" si="31"/>
        <v>0</v>
      </c>
    </row>
    <row r="1491" spans="1:1" x14ac:dyDescent="0.2">
      <c r="A1491" s="317">
        <f t="shared" si="31"/>
        <v>0</v>
      </c>
    </row>
    <row r="1492" spans="1:1" x14ac:dyDescent="0.2">
      <c r="A1492" s="317">
        <f t="shared" si="31"/>
        <v>0</v>
      </c>
    </row>
    <row r="1493" spans="1:1" x14ac:dyDescent="0.2">
      <c r="A1493" s="317">
        <f t="shared" si="31"/>
        <v>0</v>
      </c>
    </row>
    <row r="1494" spans="1:1" x14ac:dyDescent="0.2">
      <c r="A1494" s="317">
        <f t="shared" si="31"/>
        <v>0</v>
      </c>
    </row>
    <row r="1495" spans="1:1" x14ac:dyDescent="0.2">
      <c r="A1495" s="317">
        <f t="shared" si="31"/>
        <v>0</v>
      </c>
    </row>
    <row r="1496" spans="1:1" x14ac:dyDescent="0.2">
      <c r="A1496" s="317">
        <f t="shared" si="31"/>
        <v>0</v>
      </c>
    </row>
    <row r="1497" spans="1:1" x14ac:dyDescent="0.2">
      <c r="A1497" s="317">
        <f t="shared" si="31"/>
        <v>0</v>
      </c>
    </row>
    <row r="1498" spans="1:1" x14ac:dyDescent="0.2">
      <c r="A1498" s="317">
        <f t="shared" si="31"/>
        <v>0</v>
      </c>
    </row>
    <row r="1499" spans="1:1" x14ac:dyDescent="0.2">
      <c r="A1499" s="317">
        <f t="shared" si="31"/>
        <v>0</v>
      </c>
    </row>
    <row r="1500" spans="1:1" x14ac:dyDescent="0.2">
      <c r="A1500" s="317">
        <f t="shared" si="31"/>
        <v>0</v>
      </c>
    </row>
    <row r="1501" spans="1:1" x14ac:dyDescent="0.2">
      <c r="A1501" s="317">
        <f t="shared" si="31"/>
        <v>0</v>
      </c>
    </row>
    <row r="1502" spans="1:1" x14ac:dyDescent="0.2">
      <c r="A1502" s="317">
        <f t="shared" si="31"/>
        <v>0</v>
      </c>
    </row>
    <row r="1503" spans="1:1" x14ac:dyDescent="0.2">
      <c r="A1503" s="317">
        <f t="shared" si="31"/>
        <v>0</v>
      </c>
    </row>
    <row r="1504" spans="1:1" x14ac:dyDescent="0.2">
      <c r="A1504" s="317">
        <f t="shared" si="31"/>
        <v>0</v>
      </c>
    </row>
    <row r="1505" spans="1:1" x14ac:dyDescent="0.2">
      <c r="A1505" s="317">
        <f t="shared" si="31"/>
        <v>0</v>
      </c>
    </row>
    <row r="1506" spans="1:1" x14ac:dyDescent="0.2">
      <c r="A1506" s="317">
        <f t="shared" si="31"/>
        <v>0</v>
      </c>
    </row>
    <row r="1507" spans="1:1" x14ac:dyDescent="0.2">
      <c r="A1507" s="317">
        <f t="shared" si="31"/>
        <v>0</v>
      </c>
    </row>
    <row r="1508" spans="1:1" x14ac:dyDescent="0.2">
      <c r="A1508" s="317">
        <f t="shared" si="31"/>
        <v>0</v>
      </c>
    </row>
    <row r="1509" spans="1:1" x14ac:dyDescent="0.2">
      <c r="A1509" s="317">
        <f t="shared" si="31"/>
        <v>0</v>
      </c>
    </row>
    <row r="1510" spans="1:1" x14ac:dyDescent="0.2">
      <c r="A1510" s="317">
        <f t="shared" si="31"/>
        <v>0</v>
      </c>
    </row>
    <row r="1511" spans="1:1" x14ac:dyDescent="0.2">
      <c r="A1511" s="317">
        <f t="shared" si="31"/>
        <v>0</v>
      </c>
    </row>
    <row r="1512" spans="1:1" x14ac:dyDescent="0.2">
      <c r="A1512" s="317">
        <f t="shared" si="31"/>
        <v>0</v>
      </c>
    </row>
    <row r="1513" spans="1:1" x14ac:dyDescent="0.2">
      <c r="A1513" s="317">
        <f t="shared" si="31"/>
        <v>0</v>
      </c>
    </row>
    <row r="1514" spans="1:1" x14ac:dyDescent="0.2">
      <c r="A1514" s="317">
        <f t="shared" si="31"/>
        <v>0</v>
      </c>
    </row>
    <row r="1515" spans="1:1" x14ac:dyDescent="0.2">
      <c r="A1515" s="317">
        <f t="shared" si="31"/>
        <v>0</v>
      </c>
    </row>
    <row r="1516" spans="1:1" x14ac:dyDescent="0.2">
      <c r="A1516" s="317">
        <f t="shared" si="31"/>
        <v>0</v>
      </c>
    </row>
    <row r="1517" spans="1:1" x14ac:dyDescent="0.2">
      <c r="A1517" s="317">
        <f t="shared" si="31"/>
        <v>0</v>
      </c>
    </row>
    <row r="1518" spans="1:1" x14ac:dyDescent="0.2">
      <c r="A1518" s="317">
        <f t="shared" si="31"/>
        <v>0</v>
      </c>
    </row>
    <row r="1519" spans="1:1" x14ac:dyDescent="0.2">
      <c r="A1519" s="317">
        <f t="shared" si="31"/>
        <v>0</v>
      </c>
    </row>
    <row r="1520" spans="1:1" x14ac:dyDescent="0.2">
      <c r="A1520" s="317">
        <f t="shared" si="31"/>
        <v>0</v>
      </c>
    </row>
    <row r="1521" spans="1:1" x14ac:dyDescent="0.2">
      <c r="A1521" s="317">
        <f t="shared" si="31"/>
        <v>0</v>
      </c>
    </row>
    <row r="1522" spans="1:1" x14ac:dyDescent="0.2">
      <c r="A1522" s="317">
        <f t="shared" si="31"/>
        <v>0</v>
      </c>
    </row>
    <row r="1523" spans="1:1" x14ac:dyDescent="0.2">
      <c r="A1523" s="317">
        <f t="shared" si="31"/>
        <v>0</v>
      </c>
    </row>
    <row r="1524" spans="1:1" x14ac:dyDescent="0.2">
      <c r="A1524" s="317">
        <f t="shared" si="31"/>
        <v>0</v>
      </c>
    </row>
    <row r="1525" spans="1:1" x14ac:dyDescent="0.2">
      <c r="A1525" s="317">
        <f t="shared" si="31"/>
        <v>0</v>
      </c>
    </row>
    <row r="1526" spans="1:1" x14ac:dyDescent="0.2">
      <c r="A1526" s="317">
        <f t="shared" si="31"/>
        <v>0</v>
      </c>
    </row>
    <row r="1527" spans="1:1" x14ac:dyDescent="0.2">
      <c r="A1527" s="317">
        <f t="shared" si="31"/>
        <v>0</v>
      </c>
    </row>
    <row r="1528" spans="1:1" x14ac:dyDescent="0.2">
      <c r="A1528" s="317">
        <f t="shared" si="31"/>
        <v>0</v>
      </c>
    </row>
    <row r="1529" spans="1:1" x14ac:dyDescent="0.2">
      <c r="A1529" s="317">
        <f t="shared" si="31"/>
        <v>0</v>
      </c>
    </row>
    <row r="1530" spans="1:1" x14ac:dyDescent="0.2">
      <c r="A1530" s="317">
        <f t="shared" si="31"/>
        <v>0</v>
      </c>
    </row>
    <row r="1531" spans="1:1" x14ac:dyDescent="0.2">
      <c r="A1531" s="317">
        <f t="shared" si="31"/>
        <v>0</v>
      </c>
    </row>
    <row r="1532" spans="1:1" x14ac:dyDescent="0.2">
      <c r="A1532" s="317">
        <f t="shared" si="31"/>
        <v>0</v>
      </c>
    </row>
    <row r="1533" spans="1:1" x14ac:dyDescent="0.2">
      <c r="A1533" s="317">
        <f t="shared" si="31"/>
        <v>0</v>
      </c>
    </row>
    <row r="1534" spans="1:1" x14ac:dyDescent="0.2">
      <c r="A1534" s="317">
        <f t="shared" si="31"/>
        <v>0</v>
      </c>
    </row>
    <row r="1535" spans="1:1" x14ac:dyDescent="0.2">
      <c r="A1535" s="317">
        <f t="shared" si="31"/>
        <v>0</v>
      </c>
    </row>
    <row r="1536" spans="1:1" x14ac:dyDescent="0.2">
      <c r="A1536" s="317">
        <f t="shared" si="31"/>
        <v>0</v>
      </c>
    </row>
    <row r="1537" spans="1:1" x14ac:dyDescent="0.2">
      <c r="A1537" s="317">
        <f t="shared" si="31"/>
        <v>0</v>
      </c>
    </row>
    <row r="1538" spans="1:1" x14ac:dyDescent="0.2">
      <c r="A1538" s="317">
        <f t="shared" si="31"/>
        <v>0</v>
      </c>
    </row>
    <row r="1539" spans="1:1" x14ac:dyDescent="0.2">
      <c r="A1539" s="317">
        <f t="shared" si="31"/>
        <v>0</v>
      </c>
    </row>
    <row r="1540" spans="1:1" x14ac:dyDescent="0.2">
      <c r="A1540" s="317">
        <f t="shared" si="31"/>
        <v>0</v>
      </c>
    </row>
    <row r="1541" spans="1:1" x14ac:dyDescent="0.2">
      <c r="A1541" s="317">
        <f t="shared" si="31"/>
        <v>0</v>
      </c>
    </row>
    <row r="1542" spans="1:1" x14ac:dyDescent="0.2">
      <c r="A1542" s="317">
        <f t="shared" si="31"/>
        <v>0</v>
      </c>
    </row>
    <row r="1543" spans="1:1" x14ac:dyDescent="0.2">
      <c r="A1543" s="317">
        <f t="shared" si="31"/>
        <v>0</v>
      </c>
    </row>
    <row r="1544" spans="1:1" x14ac:dyDescent="0.2">
      <c r="A1544" s="317">
        <f t="shared" si="31"/>
        <v>0</v>
      </c>
    </row>
    <row r="1545" spans="1:1" x14ac:dyDescent="0.2">
      <c r="A1545" s="317">
        <f t="shared" si="31"/>
        <v>0</v>
      </c>
    </row>
    <row r="1546" spans="1:1" x14ac:dyDescent="0.2">
      <c r="A1546" s="317">
        <f t="shared" si="31"/>
        <v>0</v>
      </c>
    </row>
    <row r="1547" spans="1:1" x14ac:dyDescent="0.2">
      <c r="A1547" s="317">
        <f t="shared" si="31"/>
        <v>0</v>
      </c>
    </row>
    <row r="1548" spans="1:1" x14ac:dyDescent="0.2">
      <c r="A1548" s="317">
        <f t="shared" si="31"/>
        <v>0</v>
      </c>
    </row>
    <row r="1549" spans="1:1" x14ac:dyDescent="0.2">
      <c r="A1549" s="317">
        <f t="shared" ref="A1549:A1612" si="32">INDEX(B1549:H1549,1,Sprachwahl)</f>
        <v>0</v>
      </c>
    </row>
    <row r="1550" spans="1:1" x14ac:dyDescent="0.2">
      <c r="A1550" s="317">
        <f t="shared" si="32"/>
        <v>0</v>
      </c>
    </row>
    <row r="1551" spans="1:1" x14ac:dyDescent="0.2">
      <c r="A1551" s="317">
        <f t="shared" si="32"/>
        <v>0</v>
      </c>
    </row>
    <row r="1552" spans="1:1" x14ac:dyDescent="0.2">
      <c r="A1552" s="317">
        <f t="shared" si="32"/>
        <v>0</v>
      </c>
    </row>
    <row r="1553" spans="1:1" x14ac:dyDescent="0.2">
      <c r="A1553" s="317">
        <f t="shared" si="32"/>
        <v>0</v>
      </c>
    </row>
    <row r="1554" spans="1:1" x14ac:dyDescent="0.2">
      <c r="A1554" s="317">
        <f t="shared" si="32"/>
        <v>0</v>
      </c>
    </row>
    <row r="1555" spans="1:1" x14ac:dyDescent="0.2">
      <c r="A1555" s="317">
        <f t="shared" si="32"/>
        <v>0</v>
      </c>
    </row>
    <row r="1556" spans="1:1" x14ac:dyDescent="0.2">
      <c r="A1556" s="317">
        <f t="shared" si="32"/>
        <v>0</v>
      </c>
    </row>
    <row r="1557" spans="1:1" x14ac:dyDescent="0.2">
      <c r="A1557" s="317">
        <f t="shared" si="32"/>
        <v>0</v>
      </c>
    </row>
    <row r="1558" spans="1:1" x14ac:dyDescent="0.2">
      <c r="A1558" s="317">
        <f t="shared" si="32"/>
        <v>0</v>
      </c>
    </row>
    <row r="1559" spans="1:1" x14ac:dyDescent="0.2">
      <c r="A1559" s="317">
        <f t="shared" si="32"/>
        <v>0</v>
      </c>
    </row>
    <row r="1560" spans="1:1" x14ac:dyDescent="0.2">
      <c r="A1560" s="317">
        <f t="shared" si="32"/>
        <v>0</v>
      </c>
    </row>
    <row r="1561" spans="1:1" x14ac:dyDescent="0.2">
      <c r="A1561" s="317">
        <f t="shared" si="32"/>
        <v>0</v>
      </c>
    </row>
    <row r="1562" spans="1:1" x14ac:dyDescent="0.2">
      <c r="A1562" s="317">
        <f t="shared" si="32"/>
        <v>0</v>
      </c>
    </row>
    <row r="1563" spans="1:1" x14ac:dyDescent="0.2">
      <c r="A1563" s="317">
        <f t="shared" si="32"/>
        <v>0</v>
      </c>
    </row>
    <row r="1564" spans="1:1" x14ac:dyDescent="0.2">
      <c r="A1564" s="317">
        <f t="shared" si="32"/>
        <v>0</v>
      </c>
    </row>
    <row r="1565" spans="1:1" x14ac:dyDescent="0.2">
      <c r="A1565" s="317">
        <f t="shared" si="32"/>
        <v>0</v>
      </c>
    </row>
    <row r="1566" spans="1:1" x14ac:dyDescent="0.2">
      <c r="A1566" s="317">
        <f t="shared" si="32"/>
        <v>0</v>
      </c>
    </row>
    <row r="1567" spans="1:1" x14ac:dyDescent="0.2">
      <c r="A1567" s="317">
        <f t="shared" si="32"/>
        <v>0</v>
      </c>
    </row>
    <row r="1568" spans="1:1" x14ac:dyDescent="0.2">
      <c r="A1568" s="317">
        <f t="shared" si="32"/>
        <v>0</v>
      </c>
    </row>
    <row r="1569" spans="1:11" x14ac:dyDescent="0.2">
      <c r="A1569" s="317">
        <f t="shared" si="32"/>
        <v>0</v>
      </c>
    </row>
    <row r="1570" spans="1:11" x14ac:dyDescent="0.2">
      <c r="A1570" s="317">
        <f t="shared" si="32"/>
        <v>0</v>
      </c>
    </row>
    <row r="1571" spans="1:11" x14ac:dyDescent="0.2">
      <c r="A1571" s="317">
        <f t="shared" si="32"/>
        <v>0</v>
      </c>
    </row>
    <row r="1572" spans="1:11" x14ac:dyDescent="0.2">
      <c r="A1572" s="317">
        <f t="shared" si="32"/>
        <v>0</v>
      </c>
    </row>
    <row r="1573" spans="1:11" x14ac:dyDescent="0.2">
      <c r="A1573" s="317">
        <f t="shared" si="32"/>
        <v>0</v>
      </c>
    </row>
    <row r="1574" spans="1:11" x14ac:dyDescent="0.2">
      <c r="A1574" s="317">
        <f t="shared" si="32"/>
        <v>0</v>
      </c>
    </row>
    <row r="1575" spans="1:11" x14ac:dyDescent="0.2">
      <c r="A1575" s="317">
        <f t="shared" si="32"/>
        <v>0</v>
      </c>
    </row>
    <row r="1576" spans="1:11" x14ac:dyDescent="0.2">
      <c r="A1576" s="317">
        <f t="shared" si="32"/>
        <v>0</v>
      </c>
    </row>
    <row r="1577" spans="1:11" x14ac:dyDescent="0.2">
      <c r="A1577" s="317">
        <f t="shared" si="32"/>
        <v>0</v>
      </c>
    </row>
    <row r="1578" spans="1:11" x14ac:dyDescent="0.2">
      <c r="A1578" s="317">
        <f t="shared" si="32"/>
        <v>0</v>
      </c>
    </row>
    <row r="1579" spans="1:11" s="320" customFormat="1" x14ac:dyDescent="0.2">
      <c r="A1579" s="317">
        <f t="shared" si="32"/>
        <v>0</v>
      </c>
      <c r="B1579" s="318"/>
      <c r="C1579" s="318"/>
      <c r="D1579" s="318"/>
      <c r="E1579" s="318"/>
      <c r="F1579" s="318"/>
      <c r="G1579" s="318"/>
      <c r="H1579" s="318"/>
      <c r="I1579" s="319"/>
      <c r="J1579" s="319"/>
      <c r="K1579" s="319"/>
    </row>
    <row r="1580" spans="1:11" x14ac:dyDescent="0.2">
      <c r="A1580" s="317">
        <f t="shared" si="32"/>
        <v>0</v>
      </c>
    </row>
    <row r="1581" spans="1:11" x14ac:dyDescent="0.2">
      <c r="A1581" s="317">
        <f t="shared" si="32"/>
        <v>0</v>
      </c>
    </row>
    <row r="1582" spans="1:11" x14ac:dyDescent="0.2">
      <c r="A1582" s="317">
        <f t="shared" si="32"/>
        <v>0</v>
      </c>
    </row>
    <row r="1583" spans="1:11" x14ac:dyDescent="0.2">
      <c r="A1583" s="317">
        <f t="shared" si="32"/>
        <v>0</v>
      </c>
    </row>
    <row r="1584" spans="1:11" x14ac:dyDescent="0.2">
      <c r="A1584" s="317">
        <f t="shared" si="32"/>
        <v>0</v>
      </c>
    </row>
    <row r="1585" spans="1:1" x14ac:dyDescent="0.2">
      <c r="A1585" s="317">
        <f t="shared" si="32"/>
        <v>0</v>
      </c>
    </row>
    <row r="1586" spans="1:1" x14ac:dyDescent="0.2">
      <c r="A1586" s="317">
        <f t="shared" si="32"/>
        <v>0</v>
      </c>
    </row>
    <row r="1587" spans="1:1" x14ac:dyDescent="0.2">
      <c r="A1587" s="317">
        <f t="shared" si="32"/>
        <v>0</v>
      </c>
    </row>
    <row r="1588" spans="1:1" x14ac:dyDescent="0.2">
      <c r="A1588" s="317">
        <f t="shared" si="32"/>
        <v>0</v>
      </c>
    </row>
    <row r="1589" spans="1:1" x14ac:dyDescent="0.2">
      <c r="A1589" s="317">
        <f t="shared" si="32"/>
        <v>0</v>
      </c>
    </row>
    <row r="1590" spans="1:1" x14ac:dyDescent="0.2">
      <c r="A1590" s="317">
        <f t="shared" si="32"/>
        <v>0</v>
      </c>
    </row>
    <row r="1591" spans="1:1" x14ac:dyDescent="0.2">
      <c r="A1591" s="317">
        <f t="shared" si="32"/>
        <v>0</v>
      </c>
    </row>
    <row r="1592" spans="1:1" x14ac:dyDescent="0.2">
      <c r="A1592" s="317">
        <f t="shared" si="32"/>
        <v>0</v>
      </c>
    </row>
    <row r="1593" spans="1:1" x14ac:dyDescent="0.2">
      <c r="A1593" s="317">
        <f t="shared" si="32"/>
        <v>0</v>
      </c>
    </row>
    <row r="1594" spans="1:1" x14ac:dyDescent="0.2">
      <c r="A1594" s="317">
        <f t="shared" si="32"/>
        <v>0</v>
      </c>
    </row>
    <row r="1595" spans="1:1" x14ac:dyDescent="0.2">
      <c r="A1595" s="317">
        <f t="shared" si="32"/>
        <v>0</v>
      </c>
    </row>
    <row r="1596" spans="1:1" x14ac:dyDescent="0.2">
      <c r="A1596" s="317">
        <f t="shared" si="32"/>
        <v>0</v>
      </c>
    </row>
    <row r="1597" spans="1:1" x14ac:dyDescent="0.2">
      <c r="A1597" s="317">
        <f t="shared" si="32"/>
        <v>0</v>
      </c>
    </row>
    <row r="1598" spans="1:1" x14ac:dyDescent="0.2">
      <c r="A1598" s="317">
        <f t="shared" si="32"/>
        <v>0</v>
      </c>
    </row>
    <row r="1599" spans="1:1" x14ac:dyDescent="0.2">
      <c r="A1599" s="317">
        <f t="shared" si="32"/>
        <v>0</v>
      </c>
    </row>
    <row r="1600" spans="1:1" x14ac:dyDescent="0.2">
      <c r="A1600" s="317">
        <f t="shared" si="32"/>
        <v>0</v>
      </c>
    </row>
    <row r="1601" spans="1:1" x14ac:dyDescent="0.2">
      <c r="A1601" s="317">
        <f t="shared" si="32"/>
        <v>0</v>
      </c>
    </row>
    <row r="1602" spans="1:1" x14ac:dyDescent="0.2">
      <c r="A1602" s="317">
        <f t="shared" si="32"/>
        <v>0</v>
      </c>
    </row>
    <row r="1603" spans="1:1" x14ac:dyDescent="0.2">
      <c r="A1603" s="317">
        <f t="shared" si="32"/>
        <v>0</v>
      </c>
    </row>
    <row r="1604" spans="1:1" x14ac:dyDescent="0.2">
      <c r="A1604" s="317">
        <f t="shared" si="32"/>
        <v>0</v>
      </c>
    </row>
    <row r="1605" spans="1:1" x14ac:dyDescent="0.2">
      <c r="A1605" s="317">
        <f t="shared" si="32"/>
        <v>0</v>
      </c>
    </row>
    <row r="1606" spans="1:1" x14ac:dyDescent="0.2">
      <c r="A1606" s="317">
        <f t="shared" si="32"/>
        <v>0</v>
      </c>
    </row>
    <row r="1607" spans="1:1" x14ac:dyDescent="0.2">
      <c r="A1607" s="317">
        <f t="shared" si="32"/>
        <v>0</v>
      </c>
    </row>
    <row r="1608" spans="1:1" x14ac:dyDescent="0.2">
      <c r="A1608" s="317">
        <f t="shared" si="32"/>
        <v>0</v>
      </c>
    </row>
    <row r="1609" spans="1:1" x14ac:dyDescent="0.2">
      <c r="A1609" s="317">
        <f t="shared" si="32"/>
        <v>0</v>
      </c>
    </row>
    <row r="1610" spans="1:1" x14ac:dyDescent="0.2">
      <c r="A1610" s="317">
        <f t="shared" si="32"/>
        <v>0</v>
      </c>
    </row>
    <row r="1611" spans="1:1" x14ac:dyDescent="0.2">
      <c r="A1611" s="317">
        <f t="shared" si="32"/>
        <v>0</v>
      </c>
    </row>
    <row r="1612" spans="1:1" x14ac:dyDescent="0.2">
      <c r="A1612" s="317">
        <f t="shared" si="32"/>
        <v>0</v>
      </c>
    </row>
    <row r="1613" spans="1:1" x14ac:dyDescent="0.2">
      <c r="A1613" s="317">
        <f t="shared" ref="A1613:A1676" si="33">INDEX(B1613:H1613,1,Sprachwahl)</f>
        <v>0</v>
      </c>
    </row>
    <row r="1614" spans="1:1" x14ac:dyDescent="0.2">
      <c r="A1614" s="317">
        <f t="shared" si="33"/>
        <v>0</v>
      </c>
    </row>
    <row r="1615" spans="1:1" x14ac:dyDescent="0.2">
      <c r="A1615" s="317">
        <f t="shared" si="33"/>
        <v>0</v>
      </c>
    </row>
    <row r="1616" spans="1:1" x14ac:dyDescent="0.2">
      <c r="A1616" s="317">
        <f t="shared" si="33"/>
        <v>0</v>
      </c>
    </row>
    <row r="1617" spans="1:1" x14ac:dyDescent="0.2">
      <c r="A1617" s="317">
        <f t="shared" si="33"/>
        <v>0</v>
      </c>
    </row>
    <row r="1618" spans="1:1" x14ac:dyDescent="0.2">
      <c r="A1618" s="317">
        <f t="shared" si="33"/>
        <v>0</v>
      </c>
    </row>
    <row r="1619" spans="1:1" x14ac:dyDescent="0.2">
      <c r="A1619" s="317">
        <f t="shared" si="33"/>
        <v>0</v>
      </c>
    </row>
    <row r="1620" spans="1:1" x14ac:dyDescent="0.2">
      <c r="A1620" s="317">
        <f t="shared" si="33"/>
        <v>0</v>
      </c>
    </row>
    <row r="1621" spans="1:1" x14ac:dyDescent="0.2">
      <c r="A1621" s="317">
        <f t="shared" si="33"/>
        <v>0</v>
      </c>
    </row>
    <row r="1622" spans="1:1" x14ac:dyDescent="0.2">
      <c r="A1622" s="317">
        <f t="shared" si="33"/>
        <v>0</v>
      </c>
    </row>
    <row r="1623" spans="1:1" x14ac:dyDescent="0.2">
      <c r="A1623" s="317">
        <f t="shared" si="33"/>
        <v>0</v>
      </c>
    </row>
    <row r="1624" spans="1:1" x14ac:dyDescent="0.2">
      <c r="A1624" s="317">
        <f t="shared" si="33"/>
        <v>0</v>
      </c>
    </row>
    <row r="1625" spans="1:1" x14ac:dyDescent="0.2">
      <c r="A1625" s="317">
        <f t="shared" si="33"/>
        <v>0</v>
      </c>
    </row>
    <row r="1626" spans="1:1" x14ac:dyDescent="0.2">
      <c r="A1626" s="317">
        <f t="shared" si="33"/>
        <v>0</v>
      </c>
    </row>
    <row r="1627" spans="1:1" x14ac:dyDescent="0.2">
      <c r="A1627" s="317">
        <f t="shared" si="33"/>
        <v>0</v>
      </c>
    </row>
    <row r="1628" spans="1:1" x14ac:dyDescent="0.2">
      <c r="A1628" s="317">
        <f t="shared" si="33"/>
        <v>0</v>
      </c>
    </row>
    <row r="1629" spans="1:1" x14ac:dyDescent="0.2">
      <c r="A1629" s="317">
        <f t="shared" si="33"/>
        <v>0</v>
      </c>
    </row>
    <row r="1630" spans="1:1" x14ac:dyDescent="0.2">
      <c r="A1630" s="317">
        <f t="shared" si="33"/>
        <v>0</v>
      </c>
    </row>
    <row r="1631" spans="1:1" x14ac:dyDescent="0.2">
      <c r="A1631" s="317">
        <f t="shared" si="33"/>
        <v>0</v>
      </c>
    </row>
    <row r="1632" spans="1:1" x14ac:dyDescent="0.2">
      <c r="A1632" s="317">
        <f t="shared" si="33"/>
        <v>0</v>
      </c>
    </row>
    <row r="1633" spans="1:1" x14ac:dyDescent="0.2">
      <c r="A1633" s="317">
        <f t="shared" si="33"/>
        <v>0</v>
      </c>
    </row>
    <row r="1634" spans="1:1" x14ac:dyDescent="0.2">
      <c r="A1634" s="317">
        <f t="shared" si="33"/>
        <v>0</v>
      </c>
    </row>
    <row r="1635" spans="1:1" x14ac:dyDescent="0.2">
      <c r="A1635" s="317">
        <f t="shared" si="33"/>
        <v>0</v>
      </c>
    </row>
    <row r="1636" spans="1:1" x14ac:dyDescent="0.2">
      <c r="A1636" s="317">
        <f t="shared" si="33"/>
        <v>0</v>
      </c>
    </row>
    <row r="1637" spans="1:1" x14ac:dyDescent="0.2">
      <c r="A1637" s="317">
        <f t="shared" si="33"/>
        <v>0</v>
      </c>
    </row>
    <row r="1638" spans="1:1" x14ac:dyDescent="0.2">
      <c r="A1638" s="317">
        <f t="shared" si="33"/>
        <v>0</v>
      </c>
    </row>
    <row r="1639" spans="1:1" x14ac:dyDescent="0.2">
      <c r="A1639" s="317">
        <f t="shared" si="33"/>
        <v>0</v>
      </c>
    </row>
    <row r="1640" spans="1:1" x14ac:dyDescent="0.2">
      <c r="A1640" s="317">
        <f t="shared" si="33"/>
        <v>0</v>
      </c>
    </row>
    <row r="1641" spans="1:1" x14ac:dyDescent="0.2">
      <c r="A1641" s="317">
        <f t="shared" si="33"/>
        <v>0</v>
      </c>
    </row>
    <row r="1642" spans="1:1" x14ac:dyDescent="0.2">
      <c r="A1642" s="317">
        <f t="shared" si="33"/>
        <v>0</v>
      </c>
    </row>
    <row r="1643" spans="1:1" x14ac:dyDescent="0.2">
      <c r="A1643" s="317">
        <f t="shared" si="33"/>
        <v>0</v>
      </c>
    </row>
    <row r="1644" spans="1:1" x14ac:dyDescent="0.2">
      <c r="A1644" s="317">
        <f t="shared" si="33"/>
        <v>0</v>
      </c>
    </row>
    <row r="1645" spans="1:1" x14ac:dyDescent="0.2">
      <c r="A1645" s="317">
        <f t="shared" si="33"/>
        <v>0</v>
      </c>
    </row>
    <row r="1646" spans="1:1" x14ac:dyDescent="0.2">
      <c r="A1646" s="317">
        <f t="shared" si="33"/>
        <v>0</v>
      </c>
    </row>
    <row r="1647" spans="1:1" x14ac:dyDescent="0.2">
      <c r="A1647" s="317">
        <f t="shared" si="33"/>
        <v>0</v>
      </c>
    </row>
    <row r="1648" spans="1:1" x14ac:dyDescent="0.2">
      <c r="A1648" s="317">
        <f t="shared" si="33"/>
        <v>0</v>
      </c>
    </row>
    <row r="1649" spans="1:1" x14ac:dyDescent="0.2">
      <c r="A1649" s="317">
        <f t="shared" si="33"/>
        <v>0</v>
      </c>
    </row>
    <row r="1650" spans="1:1" x14ac:dyDescent="0.2">
      <c r="A1650" s="317">
        <f t="shared" si="33"/>
        <v>0</v>
      </c>
    </row>
    <row r="1651" spans="1:1" x14ac:dyDescent="0.2">
      <c r="A1651" s="317">
        <f t="shared" si="33"/>
        <v>0</v>
      </c>
    </row>
    <row r="1652" spans="1:1" x14ac:dyDescent="0.2">
      <c r="A1652" s="317">
        <f t="shared" si="33"/>
        <v>0</v>
      </c>
    </row>
    <row r="1653" spans="1:1" x14ac:dyDescent="0.2">
      <c r="A1653" s="317">
        <f t="shared" si="33"/>
        <v>0</v>
      </c>
    </row>
    <row r="1654" spans="1:1" x14ac:dyDescent="0.2">
      <c r="A1654" s="317">
        <f t="shared" si="33"/>
        <v>0</v>
      </c>
    </row>
    <row r="1655" spans="1:1" x14ac:dyDescent="0.2">
      <c r="A1655" s="317">
        <f t="shared" si="33"/>
        <v>0</v>
      </c>
    </row>
    <row r="1656" spans="1:1" x14ac:dyDescent="0.2">
      <c r="A1656" s="317">
        <f t="shared" si="33"/>
        <v>0</v>
      </c>
    </row>
    <row r="1657" spans="1:1" x14ac:dyDescent="0.2">
      <c r="A1657" s="317">
        <f t="shared" si="33"/>
        <v>0</v>
      </c>
    </row>
    <row r="1658" spans="1:1" x14ac:dyDescent="0.2">
      <c r="A1658" s="317">
        <f t="shared" si="33"/>
        <v>0</v>
      </c>
    </row>
    <row r="1659" spans="1:1" x14ac:dyDescent="0.2">
      <c r="A1659" s="317">
        <f t="shared" si="33"/>
        <v>0</v>
      </c>
    </row>
    <row r="1660" spans="1:1" x14ac:dyDescent="0.2">
      <c r="A1660" s="317">
        <f t="shared" si="33"/>
        <v>0</v>
      </c>
    </row>
    <row r="1661" spans="1:1" x14ac:dyDescent="0.2">
      <c r="A1661" s="317">
        <f t="shared" si="33"/>
        <v>0</v>
      </c>
    </row>
    <row r="1662" spans="1:1" x14ac:dyDescent="0.2">
      <c r="A1662" s="317">
        <f t="shared" si="33"/>
        <v>0</v>
      </c>
    </row>
    <row r="1663" spans="1:1" x14ac:dyDescent="0.2">
      <c r="A1663" s="317">
        <f t="shared" si="33"/>
        <v>0</v>
      </c>
    </row>
    <row r="1664" spans="1:1" x14ac:dyDescent="0.2">
      <c r="A1664" s="317">
        <f t="shared" si="33"/>
        <v>0</v>
      </c>
    </row>
    <row r="1665" spans="1:1" x14ac:dyDescent="0.2">
      <c r="A1665" s="317">
        <f t="shared" si="33"/>
        <v>0</v>
      </c>
    </row>
    <row r="1666" spans="1:1" x14ac:dyDescent="0.2">
      <c r="A1666" s="317">
        <f t="shared" si="33"/>
        <v>0</v>
      </c>
    </row>
    <row r="1667" spans="1:1" x14ac:dyDescent="0.2">
      <c r="A1667" s="317">
        <f t="shared" si="33"/>
        <v>0</v>
      </c>
    </row>
    <row r="1668" spans="1:1" x14ac:dyDescent="0.2">
      <c r="A1668" s="317">
        <f t="shared" si="33"/>
        <v>0</v>
      </c>
    </row>
    <row r="1669" spans="1:1" x14ac:dyDescent="0.2">
      <c r="A1669" s="317">
        <f t="shared" si="33"/>
        <v>0</v>
      </c>
    </row>
    <row r="1670" spans="1:1" x14ac:dyDescent="0.2">
      <c r="A1670" s="317">
        <f t="shared" si="33"/>
        <v>0</v>
      </c>
    </row>
    <row r="1671" spans="1:1" x14ac:dyDescent="0.2">
      <c r="A1671" s="317">
        <f t="shared" si="33"/>
        <v>0</v>
      </c>
    </row>
    <row r="1672" spans="1:1" x14ac:dyDescent="0.2">
      <c r="A1672" s="317">
        <f t="shared" si="33"/>
        <v>0</v>
      </c>
    </row>
    <row r="1673" spans="1:1" x14ac:dyDescent="0.2">
      <c r="A1673" s="317">
        <f t="shared" si="33"/>
        <v>0</v>
      </c>
    </row>
    <row r="1674" spans="1:1" x14ac:dyDescent="0.2">
      <c r="A1674" s="317">
        <f t="shared" si="33"/>
        <v>0</v>
      </c>
    </row>
    <row r="1675" spans="1:1" x14ac:dyDescent="0.2">
      <c r="A1675" s="317">
        <f t="shared" si="33"/>
        <v>0</v>
      </c>
    </row>
    <row r="1676" spans="1:1" x14ac:dyDescent="0.2">
      <c r="A1676" s="317">
        <f t="shared" si="33"/>
        <v>0</v>
      </c>
    </row>
    <row r="1677" spans="1:1" x14ac:dyDescent="0.2">
      <c r="A1677" s="317">
        <f t="shared" ref="A1677:A1740" si="34">INDEX(B1677:H1677,1,Sprachwahl)</f>
        <v>0</v>
      </c>
    </row>
    <row r="1678" spans="1:1" x14ac:dyDescent="0.2">
      <c r="A1678" s="317">
        <f t="shared" si="34"/>
        <v>0</v>
      </c>
    </row>
    <row r="1679" spans="1:1" x14ac:dyDescent="0.2">
      <c r="A1679" s="317">
        <f t="shared" si="34"/>
        <v>0</v>
      </c>
    </row>
    <row r="1680" spans="1:1" x14ac:dyDescent="0.2">
      <c r="A1680" s="317">
        <f t="shared" si="34"/>
        <v>0</v>
      </c>
    </row>
    <row r="1681" spans="1:1" x14ac:dyDescent="0.2">
      <c r="A1681" s="317">
        <f t="shared" si="34"/>
        <v>0</v>
      </c>
    </row>
    <row r="1682" spans="1:1" x14ac:dyDescent="0.2">
      <c r="A1682" s="317">
        <f t="shared" si="34"/>
        <v>0</v>
      </c>
    </row>
    <row r="1683" spans="1:1" x14ac:dyDescent="0.2">
      <c r="A1683" s="317">
        <f t="shared" si="34"/>
        <v>0</v>
      </c>
    </row>
    <row r="1684" spans="1:1" x14ac:dyDescent="0.2">
      <c r="A1684" s="317">
        <f t="shared" si="34"/>
        <v>0</v>
      </c>
    </row>
    <row r="1685" spans="1:1" x14ac:dyDescent="0.2">
      <c r="A1685" s="317">
        <f t="shared" si="34"/>
        <v>0</v>
      </c>
    </row>
    <row r="1686" spans="1:1" x14ac:dyDescent="0.2">
      <c r="A1686" s="317">
        <f t="shared" si="34"/>
        <v>0</v>
      </c>
    </row>
    <row r="1687" spans="1:1" x14ac:dyDescent="0.2">
      <c r="A1687" s="317">
        <f t="shared" si="34"/>
        <v>0</v>
      </c>
    </row>
    <row r="1688" spans="1:1" x14ac:dyDescent="0.2">
      <c r="A1688" s="317">
        <f t="shared" si="34"/>
        <v>0</v>
      </c>
    </row>
    <row r="1689" spans="1:1" x14ac:dyDescent="0.2">
      <c r="A1689" s="317">
        <f t="shared" si="34"/>
        <v>0</v>
      </c>
    </row>
    <row r="1690" spans="1:1" x14ac:dyDescent="0.2">
      <c r="A1690" s="317">
        <f t="shared" si="34"/>
        <v>0</v>
      </c>
    </row>
    <row r="1691" spans="1:1" x14ac:dyDescent="0.2">
      <c r="A1691" s="317">
        <f t="shared" si="34"/>
        <v>0</v>
      </c>
    </row>
    <row r="1692" spans="1:1" x14ac:dyDescent="0.2">
      <c r="A1692" s="317">
        <f t="shared" si="34"/>
        <v>0</v>
      </c>
    </row>
    <row r="1693" spans="1:1" x14ac:dyDescent="0.2">
      <c r="A1693" s="317">
        <f t="shared" si="34"/>
        <v>0</v>
      </c>
    </row>
    <row r="1694" spans="1:1" x14ac:dyDescent="0.2">
      <c r="A1694" s="317">
        <f t="shared" si="34"/>
        <v>0</v>
      </c>
    </row>
    <row r="1695" spans="1:1" x14ac:dyDescent="0.2">
      <c r="A1695" s="317">
        <f t="shared" si="34"/>
        <v>0</v>
      </c>
    </row>
    <row r="1696" spans="1:1" x14ac:dyDescent="0.2">
      <c r="A1696" s="317">
        <f t="shared" si="34"/>
        <v>0</v>
      </c>
    </row>
    <row r="1697" spans="1:1" x14ac:dyDescent="0.2">
      <c r="A1697" s="317">
        <f t="shared" si="34"/>
        <v>0</v>
      </c>
    </row>
    <row r="1698" spans="1:1" x14ac:dyDescent="0.2">
      <c r="A1698" s="317">
        <f t="shared" si="34"/>
        <v>0</v>
      </c>
    </row>
    <row r="1699" spans="1:1" x14ac:dyDescent="0.2">
      <c r="A1699" s="317">
        <f t="shared" si="34"/>
        <v>0</v>
      </c>
    </row>
    <row r="1700" spans="1:1" x14ac:dyDescent="0.2">
      <c r="A1700" s="317">
        <f t="shared" si="34"/>
        <v>0</v>
      </c>
    </row>
    <row r="1701" spans="1:1" x14ac:dyDescent="0.2">
      <c r="A1701" s="317">
        <f t="shared" si="34"/>
        <v>0</v>
      </c>
    </row>
    <row r="1702" spans="1:1" x14ac:dyDescent="0.2">
      <c r="A1702" s="317">
        <f t="shared" si="34"/>
        <v>0</v>
      </c>
    </row>
    <row r="1703" spans="1:1" x14ac:dyDescent="0.2">
      <c r="A1703" s="317">
        <f t="shared" si="34"/>
        <v>0</v>
      </c>
    </row>
    <row r="1704" spans="1:1" x14ac:dyDescent="0.2">
      <c r="A1704" s="317">
        <f t="shared" si="34"/>
        <v>0</v>
      </c>
    </row>
    <row r="1705" spans="1:1" x14ac:dyDescent="0.2">
      <c r="A1705" s="317">
        <f t="shared" si="34"/>
        <v>0</v>
      </c>
    </row>
    <row r="1706" spans="1:1" x14ac:dyDescent="0.2">
      <c r="A1706" s="317">
        <f t="shared" si="34"/>
        <v>0</v>
      </c>
    </row>
    <row r="1707" spans="1:1" x14ac:dyDescent="0.2">
      <c r="A1707" s="317">
        <f t="shared" si="34"/>
        <v>0</v>
      </c>
    </row>
    <row r="1708" spans="1:1" x14ac:dyDescent="0.2">
      <c r="A1708" s="317">
        <f t="shared" si="34"/>
        <v>0</v>
      </c>
    </row>
    <row r="1709" spans="1:1" x14ac:dyDescent="0.2">
      <c r="A1709" s="317">
        <f t="shared" si="34"/>
        <v>0</v>
      </c>
    </row>
    <row r="1710" spans="1:1" x14ac:dyDescent="0.2">
      <c r="A1710" s="317">
        <f t="shared" si="34"/>
        <v>0</v>
      </c>
    </row>
    <row r="1711" spans="1:1" x14ac:dyDescent="0.2">
      <c r="A1711" s="317">
        <f t="shared" si="34"/>
        <v>0</v>
      </c>
    </row>
    <row r="1712" spans="1:1" x14ac:dyDescent="0.2">
      <c r="A1712" s="317">
        <f t="shared" si="34"/>
        <v>0</v>
      </c>
    </row>
    <row r="1713" spans="1:1" x14ac:dyDescent="0.2">
      <c r="A1713" s="317">
        <f t="shared" si="34"/>
        <v>0</v>
      </c>
    </row>
    <row r="1714" spans="1:1" x14ac:dyDescent="0.2">
      <c r="A1714" s="317">
        <f t="shared" si="34"/>
        <v>0</v>
      </c>
    </row>
    <row r="1715" spans="1:1" x14ac:dyDescent="0.2">
      <c r="A1715" s="317">
        <f t="shared" si="34"/>
        <v>0</v>
      </c>
    </row>
    <row r="1716" spans="1:1" x14ac:dyDescent="0.2">
      <c r="A1716" s="317">
        <f t="shared" si="34"/>
        <v>0</v>
      </c>
    </row>
    <row r="1717" spans="1:1" x14ac:dyDescent="0.2">
      <c r="A1717" s="317">
        <f t="shared" si="34"/>
        <v>0</v>
      </c>
    </row>
    <row r="1718" spans="1:1" x14ac:dyDescent="0.2">
      <c r="A1718" s="317">
        <f t="shared" si="34"/>
        <v>0</v>
      </c>
    </row>
    <row r="1719" spans="1:1" x14ac:dyDescent="0.2">
      <c r="A1719" s="317">
        <f t="shared" si="34"/>
        <v>0</v>
      </c>
    </row>
    <row r="1720" spans="1:1" x14ac:dyDescent="0.2">
      <c r="A1720" s="317">
        <f t="shared" si="34"/>
        <v>0</v>
      </c>
    </row>
    <row r="1721" spans="1:1" x14ac:dyDescent="0.2">
      <c r="A1721" s="317">
        <f t="shared" si="34"/>
        <v>0</v>
      </c>
    </row>
    <row r="1722" spans="1:1" x14ac:dyDescent="0.2">
      <c r="A1722" s="317">
        <f t="shared" si="34"/>
        <v>0</v>
      </c>
    </row>
    <row r="1723" spans="1:1" x14ac:dyDescent="0.2">
      <c r="A1723" s="317">
        <f t="shared" si="34"/>
        <v>0</v>
      </c>
    </row>
    <row r="1724" spans="1:1" x14ac:dyDescent="0.2">
      <c r="A1724" s="317">
        <f t="shared" si="34"/>
        <v>0</v>
      </c>
    </row>
    <row r="1725" spans="1:1" x14ac:dyDescent="0.2">
      <c r="A1725" s="317">
        <f t="shared" si="34"/>
        <v>0</v>
      </c>
    </row>
    <row r="1726" spans="1:1" x14ac:dyDescent="0.2">
      <c r="A1726" s="317">
        <f t="shared" si="34"/>
        <v>0</v>
      </c>
    </row>
    <row r="1727" spans="1:1" x14ac:dyDescent="0.2">
      <c r="A1727" s="317">
        <f t="shared" si="34"/>
        <v>0</v>
      </c>
    </row>
    <row r="1728" spans="1:1" x14ac:dyDescent="0.2">
      <c r="A1728" s="317">
        <f t="shared" si="34"/>
        <v>0</v>
      </c>
    </row>
    <row r="1729" spans="1:1" x14ac:dyDescent="0.2">
      <c r="A1729" s="317">
        <f t="shared" si="34"/>
        <v>0</v>
      </c>
    </row>
    <row r="1730" spans="1:1" x14ac:dyDescent="0.2">
      <c r="A1730" s="317">
        <f t="shared" si="34"/>
        <v>0</v>
      </c>
    </row>
    <row r="1731" spans="1:1" x14ac:dyDescent="0.2">
      <c r="A1731" s="317">
        <f t="shared" si="34"/>
        <v>0</v>
      </c>
    </row>
    <row r="1732" spans="1:1" x14ac:dyDescent="0.2">
      <c r="A1732" s="317">
        <f t="shared" si="34"/>
        <v>0</v>
      </c>
    </row>
    <row r="1733" spans="1:1" x14ac:dyDescent="0.2">
      <c r="A1733" s="317">
        <f t="shared" si="34"/>
        <v>0</v>
      </c>
    </row>
    <row r="1734" spans="1:1" x14ac:dyDescent="0.2">
      <c r="A1734" s="317">
        <f t="shared" si="34"/>
        <v>0</v>
      </c>
    </row>
    <row r="1735" spans="1:1" x14ac:dyDescent="0.2">
      <c r="A1735" s="317">
        <f t="shared" si="34"/>
        <v>0</v>
      </c>
    </row>
    <row r="1736" spans="1:1" x14ac:dyDescent="0.2">
      <c r="A1736" s="317">
        <f t="shared" si="34"/>
        <v>0</v>
      </c>
    </row>
    <row r="1737" spans="1:1" x14ac:dyDescent="0.2">
      <c r="A1737" s="317">
        <f t="shared" si="34"/>
        <v>0</v>
      </c>
    </row>
    <row r="1738" spans="1:1" x14ac:dyDescent="0.2">
      <c r="A1738" s="317">
        <f t="shared" si="34"/>
        <v>0</v>
      </c>
    </row>
    <row r="1739" spans="1:1" x14ac:dyDescent="0.2">
      <c r="A1739" s="317">
        <f t="shared" si="34"/>
        <v>0</v>
      </c>
    </row>
    <row r="1740" spans="1:1" x14ac:dyDescent="0.2">
      <c r="A1740" s="317">
        <f t="shared" si="34"/>
        <v>0</v>
      </c>
    </row>
    <row r="1741" spans="1:1" x14ac:dyDescent="0.2">
      <c r="A1741" s="317">
        <f t="shared" ref="A1741:A1804" si="35">INDEX(B1741:H1741,1,Sprachwahl)</f>
        <v>0</v>
      </c>
    </row>
    <row r="1742" spans="1:1" x14ac:dyDescent="0.2">
      <c r="A1742" s="317">
        <f t="shared" si="35"/>
        <v>0</v>
      </c>
    </row>
    <row r="1743" spans="1:1" x14ac:dyDescent="0.2">
      <c r="A1743" s="317">
        <f t="shared" si="35"/>
        <v>0</v>
      </c>
    </row>
    <row r="1744" spans="1:1" x14ac:dyDescent="0.2">
      <c r="A1744" s="317">
        <f t="shared" si="35"/>
        <v>0</v>
      </c>
    </row>
    <row r="1745" spans="1:1" x14ac:dyDescent="0.2">
      <c r="A1745" s="317">
        <f t="shared" si="35"/>
        <v>0</v>
      </c>
    </row>
    <row r="1746" spans="1:1" x14ac:dyDescent="0.2">
      <c r="A1746" s="317">
        <f t="shared" si="35"/>
        <v>0</v>
      </c>
    </row>
    <row r="1747" spans="1:1" x14ac:dyDescent="0.2">
      <c r="A1747" s="317">
        <f t="shared" si="35"/>
        <v>0</v>
      </c>
    </row>
    <row r="1748" spans="1:1" x14ac:dyDescent="0.2">
      <c r="A1748" s="317">
        <f t="shared" si="35"/>
        <v>0</v>
      </c>
    </row>
    <row r="1749" spans="1:1" x14ac:dyDescent="0.2">
      <c r="A1749" s="317">
        <f t="shared" si="35"/>
        <v>0</v>
      </c>
    </row>
    <row r="1750" spans="1:1" x14ac:dyDescent="0.2">
      <c r="A1750" s="317">
        <f t="shared" si="35"/>
        <v>0</v>
      </c>
    </row>
    <row r="1751" spans="1:1" x14ac:dyDescent="0.2">
      <c r="A1751" s="317">
        <f t="shared" si="35"/>
        <v>0</v>
      </c>
    </row>
    <row r="1752" spans="1:1" x14ac:dyDescent="0.2">
      <c r="A1752" s="317">
        <f t="shared" si="35"/>
        <v>0</v>
      </c>
    </row>
    <row r="1753" spans="1:1" x14ac:dyDescent="0.2">
      <c r="A1753" s="317">
        <f t="shared" si="35"/>
        <v>0</v>
      </c>
    </row>
    <row r="1754" spans="1:1" x14ac:dyDescent="0.2">
      <c r="A1754" s="317">
        <f t="shared" si="35"/>
        <v>0</v>
      </c>
    </row>
    <row r="1755" spans="1:1" x14ac:dyDescent="0.2">
      <c r="A1755" s="317">
        <f t="shared" si="35"/>
        <v>0</v>
      </c>
    </row>
    <row r="1756" spans="1:1" x14ac:dyDescent="0.2">
      <c r="A1756" s="317">
        <f t="shared" si="35"/>
        <v>0</v>
      </c>
    </row>
    <row r="1757" spans="1:1" x14ac:dyDescent="0.2">
      <c r="A1757" s="317">
        <f t="shared" si="35"/>
        <v>0</v>
      </c>
    </row>
    <row r="1758" spans="1:1" x14ac:dyDescent="0.2">
      <c r="A1758" s="317">
        <f t="shared" si="35"/>
        <v>0</v>
      </c>
    </row>
    <row r="1759" spans="1:1" x14ac:dyDescent="0.2">
      <c r="A1759" s="317">
        <f t="shared" si="35"/>
        <v>0</v>
      </c>
    </row>
    <row r="1760" spans="1:1" x14ac:dyDescent="0.2">
      <c r="A1760" s="317">
        <f t="shared" si="35"/>
        <v>0</v>
      </c>
    </row>
    <row r="1761" spans="1:1" x14ac:dyDescent="0.2">
      <c r="A1761" s="317">
        <f t="shared" si="35"/>
        <v>0</v>
      </c>
    </row>
    <row r="1762" spans="1:1" x14ac:dyDescent="0.2">
      <c r="A1762" s="317">
        <f t="shared" si="35"/>
        <v>0</v>
      </c>
    </row>
    <row r="1763" spans="1:1" x14ac:dyDescent="0.2">
      <c r="A1763" s="317">
        <f t="shared" si="35"/>
        <v>0</v>
      </c>
    </row>
    <row r="1764" spans="1:1" x14ac:dyDescent="0.2">
      <c r="A1764" s="317">
        <f t="shared" si="35"/>
        <v>0</v>
      </c>
    </row>
    <row r="1765" spans="1:1" x14ac:dyDescent="0.2">
      <c r="A1765" s="317">
        <f t="shared" si="35"/>
        <v>0</v>
      </c>
    </row>
    <row r="1766" spans="1:1" x14ac:dyDescent="0.2">
      <c r="A1766" s="317">
        <f t="shared" si="35"/>
        <v>0</v>
      </c>
    </row>
    <row r="1767" spans="1:1" x14ac:dyDescent="0.2">
      <c r="A1767" s="317">
        <f t="shared" si="35"/>
        <v>0</v>
      </c>
    </row>
    <row r="1768" spans="1:1" x14ac:dyDescent="0.2">
      <c r="A1768" s="317">
        <f t="shared" si="35"/>
        <v>0</v>
      </c>
    </row>
    <row r="1769" spans="1:1" x14ac:dyDescent="0.2">
      <c r="A1769" s="317">
        <f t="shared" si="35"/>
        <v>0</v>
      </c>
    </row>
    <row r="1770" spans="1:1" x14ac:dyDescent="0.2">
      <c r="A1770" s="317">
        <f t="shared" si="35"/>
        <v>0</v>
      </c>
    </row>
    <row r="1771" spans="1:1" x14ac:dyDescent="0.2">
      <c r="A1771" s="317">
        <f t="shared" si="35"/>
        <v>0</v>
      </c>
    </row>
    <row r="1772" spans="1:1" x14ac:dyDescent="0.2">
      <c r="A1772" s="317">
        <f t="shared" si="35"/>
        <v>0</v>
      </c>
    </row>
    <row r="1773" spans="1:1" x14ac:dyDescent="0.2">
      <c r="A1773" s="317">
        <f t="shared" si="35"/>
        <v>0</v>
      </c>
    </row>
    <row r="1774" spans="1:1" x14ac:dyDescent="0.2">
      <c r="A1774" s="317">
        <f t="shared" si="35"/>
        <v>0</v>
      </c>
    </row>
    <row r="1775" spans="1:1" x14ac:dyDescent="0.2">
      <c r="A1775" s="317">
        <f t="shared" si="35"/>
        <v>0</v>
      </c>
    </row>
    <row r="1776" spans="1:1" x14ac:dyDescent="0.2">
      <c r="A1776" s="317">
        <f t="shared" si="35"/>
        <v>0</v>
      </c>
    </row>
    <row r="1777" spans="1:1" x14ac:dyDescent="0.2">
      <c r="A1777" s="317">
        <f t="shared" si="35"/>
        <v>0</v>
      </c>
    </row>
    <row r="1778" spans="1:1" x14ac:dyDescent="0.2">
      <c r="A1778" s="317">
        <f t="shared" si="35"/>
        <v>0</v>
      </c>
    </row>
    <row r="1779" spans="1:1" x14ac:dyDescent="0.2">
      <c r="A1779" s="317">
        <f t="shared" si="35"/>
        <v>0</v>
      </c>
    </row>
    <row r="1780" spans="1:1" x14ac:dyDescent="0.2">
      <c r="A1780" s="317">
        <f t="shared" si="35"/>
        <v>0</v>
      </c>
    </row>
    <row r="1781" spans="1:1" x14ac:dyDescent="0.2">
      <c r="A1781" s="317">
        <f t="shared" si="35"/>
        <v>0</v>
      </c>
    </row>
    <row r="1782" spans="1:1" x14ac:dyDescent="0.2">
      <c r="A1782" s="317">
        <f t="shared" si="35"/>
        <v>0</v>
      </c>
    </row>
    <row r="1783" spans="1:1" x14ac:dyDescent="0.2">
      <c r="A1783" s="317">
        <f t="shared" si="35"/>
        <v>0</v>
      </c>
    </row>
    <row r="1784" spans="1:1" x14ac:dyDescent="0.2">
      <c r="A1784" s="317">
        <f t="shared" si="35"/>
        <v>0</v>
      </c>
    </row>
    <row r="1785" spans="1:1" x14ac:dyDescent="0.2">
      <c r="A1785" s="317">
        <f t="shared" si="35"/>
        <v>0</v>
      </c>
    </row>
    <row r="1786" spans="1:1" x14ac:dyDescent="0.2">
      <c r="A1786" s="317">
        <f t="shared" si="35"/>
        <v>0</v>
      </c>
    </row>
    <row r="1787" spans="1:1" x14ac:dyDescent="0.2">
      <c r="A1787" s="317">
        <f t="shared" si="35"/>
        <v>0</v>
      </c>
    </row>
    <row r="1788" spans="1:1" x14ac:dyDescent="0.2">
      <c r="A1788" s="317">
        <f t="shared" si="35"/>
        <v>0</v>
      </c>
    </row>
    <row r="1789" spans="1:1" x14ac:dyDescent="0.2">
      <c r="A1789" s="317">
        <f t="shared" si="35"/>
        <v>0</v>
      </c>
    </row>
    <row r="1790" spans="1:1" x14ac:dyDescent="0.2">
      <c r="A1790" s="317">
        <f t="shared" si="35"/>
        <v>0</v>
      </c>
    </row>
    <row r="1791" spans="1:1" x14ac:dyDescent="0.2">
      <c r="A1791" s="317">
        <f t="shared" si="35"/>
        <v>0</v>
      </c>
    </row>
    <row r="1792" spans="1:1" x14ac:dyDescent="0.2">
      <c r="A1792" s="317">
        <f t="shared" si="35"/>
        <v>0</v>
      </c>
    </row>
    <row r="1793" spans="1:1" x14ac:dyDescent="0.2">
      <c r="A1793" s="317">
        <f t="shared" si="35"/>
        <v>0</v>
      </c>
    </row>
    <row r="1794" spans="1:1" x14ac:dyDescent="0.2">
      <c r="A1794" s="317">
        <f t="shared" si="35"/>
        <v>0</v>
      </c>
    </row>
    <row r="1795" spans="1:1" x14ac:dyDescent="0.2">
      <c r="A1795" s="317">
        <f t="shared" si="35"/>
        <v>0</v>
      </c>
    </row>
    <row r="1796" spans="1:1" x14ac:dyDescent="0.2">
      <c r="A1796" s="317">
        <f t="shared" si="35"/>
        <v>0</v>
      </c>
    </row>
    <row r="1797" spans="1:1" x14ac:dyDescent="0.2">
      <c r="A1797" s="317">
        <f t="shared" si="35"/>
        <v>0</v>
      </c>
    </row>
    <row r="1798" spans="1:1" x14ac:dyDescent="0.2">
      <c r="A1798" s="317">
        <f t="shared" si="35"/>
        <v>0</v>
      </c>
    </row>
    <row r="1799" spans="1:1" x14ac:dyDescent="0.2">
      <c r="A1799" s="317">
        <f t="shared" si="35"/>
        <v>0</v>
      </c>
    </row>
    <row r="1800" spans="1:1" x14ac:dyDescent="0.2">
      <c r="A1800" s="317">
        <f t="shared" si="35"/>
        <v>0</v>
      </c>
    </row>
    <row r="1801" spans="1:1" x14ac:dyDescent="0.2">
      <c r="A1801" s="317">
        <f t="shared" si="35"/>
        <v>0</v>
      </c>
    </row>
    <row r="1802" spans="1:1" x14ac:dyDescent="0.2">
      <c r="A1802" s="317">
        <f t="shared" si="35"/>
        <v>0</v>
      </c>
    </row>
    <row r="1803" spans="1:1" x14ac:dyDescent="0.2">
      <c r="A1803" s="317">
        <f t="shared" si="35"/>
        <v>0</v>
      </c>
    </row>
    <row r="1804" spans="1:1" x14ac:dyDescent="0.2">
      <c r="A1804" s="317">
        <f t="shared" si="35"/>
        <v>0</v>
      </c>
    </row>
    <row r="1805" spans="1:1" x14ac:dyDescent="0.2">
      <c r="A1805" s="317">
        <f t="shared" ref="A1805:A1868" si="36">INDEX(B1805:H1805,1,Sprachwahl)</f>
        <v>0</v>
      </c>
    </row>
    <row r="1806" spans="1:1" x14ac:dyDescent="0.2">
      <c r="A1806" s="317">
        <f t="shared" si="36"/>
        <v>0</v>
      </c>
    </row>
    <row r="1807" spans="1:1" x14ac:dyDescent="0.2">
      <c r="A1807" s="317">
        <f t="shared" si="36"/>
        <v>0</v>
      </c>
    </row>
    <row r="1808" spans="1:1" x14ac:dyDescent="0.2">
      <c r="A1808" s="317">
        <f t="shared" si="36"/>
        <v>0</v>
      </c>
    </row>
    <row r="1809" spans="1:1" x14ac:dyDescent="0.2">
      <c r="A1809" s="317">
        <f t="shared" si="36"/>
        <v>0</v>
      </c>
    </row>
    <row r="1810" spans="1:1" x14ac:dyDescent="0.2">
      <c r="A1810" s="317">
        <f t="shared" si="36"/>
        <v>0</v>
      </c>
    </row>
    <row r="1811" spans="1:1" x14ac:dyDescent="0.2">
      <c r="A1811" s="317">
        <f t="shared" si="36"/>
        <v>0</v>
      </c>
    </row>
    <row r="1812" spans="1:1" x14ac:dyDescent="0.2">
      <c r="A1812" s="317">
        <f t="shared" si="36"/>
        <v>0</v>
      </c>
    </row>
    <row r="1813" spans="1:1" x14ac:dyDescent="0.2">
      <c r="A1813" s="317">
        <f t="shared" si="36"/>
        <v>0</v>
      </c>
    </row>
    <row r="1814" spans="1:1" x14ac:dyDescent="0.2">
      <c r="A1814" s="317">
        <f t="shared" si="36"/>
        <v>0</v>
      </c>
    </row>
    <row r="1815" spans="1:1" x14ac:dyDescent="0.2">
      <c r="A1815" s="317">
        <f t="shared" si="36"/>
        <v>0</v>
      </c>
    </row>
    <row r="1816" spans="1:1" x14ac:dyDescent="0.2">
      <c r="A1816" s="317">
        <f t="shared" si="36"/>
        <v>0</v>
      </c>
    </row>
    <row r="1817" spans="1:1" x14ac:dyDescent="0.2">
      <c r="A1817" s="317">
        <f t="shared" si="36"/>
        <v>0</v>
      </c>
    </row>
    <row r="1818" spans="1:1" x14ac:dyDescent="0.2">
      <c r="A1818" s="317">
        <f t="shared" si="36"/>
        <v>0</v>
      </c>
    </row>
    <row r="1819" spans="1:1" x14ac:dyDescent="0.2">
      <c r="A1819" s="317">
        <f t="shared" si="36"/>
        <v>0</v>
      </c>
    </row>
    <row r="1820" spans="1:1" x14ac:dyDescent="0.2">
      <c r="A1820" s="317">
        <f t="shared" si="36"/>
        <v>0</v>
      </c>
    </row>
    <row r="1821" spans="1:1" x14ac:dyDescent="0.2">
      <c r="A1821" s="317">
        <f t="shared" si="36"/>
        <v>0</v>
      </c>
    </row>
    <row r="1822" spans="1:1" x14ac:dyDescent="0.2">
      <c r="A1822" s="317">
        <f t="shared" si="36"/>
        <v>0</v>
      </c>
    </row>
    <row r="1823" spans="1:1" x14ac:dyDescent="0.2">
      <c r="A1823" s="317">
        <f t="shared" si="36"/>
        <v>0</v>
      </c>
    </row>
    <row r="1824" spans="1:1" x14ac:dyDescent="0.2">
      <c r="A1824" s="317">
        <f t="shared" si="36"/>
        <v>0</v>
      </c>
    </row>
    <row r="1825" spans="1:1" x14ac:dyDescent="0.2">
      <c r="A1825" s="317">
        <f t="shared" si="36"/>
        <v>0</v>
      </c>
    </row>
    <row r="1826" spans="1:1" x14ac:dyDescent="0.2">
      <c r="A1826" s="317">
        <f t="shared" si="36"/>
        <v>0</v>
      </c>
    </row>
    <row r="1827" spans="1:1" x14ac:dyDescent="0.2">
      <c r="A1827" s="317">
        <f t="shared" si="36"/>
        <v>0</v>
      </c>
    </row>
    <row r="1828" spans="1:1" x14ac:dyDescent="0.2">
      <c r="A1828" s="317">
        <f t="shared" si="36"/>
        <v>0</v>
      </c>
    </row>
    <row r="1829" spans="1:1" x14ac:dyDescent="0.2">
      <c r="A1829" s="317">
        <f t="shared" si="36"/>
        <v>0</v>
      </c>
    </row>
    <row r="1830" spans="1:1" x14ac:dyDescent="0.2">
      <c r="A1830" s="317">
        <f t="shared" si="36"/>
        <v>0</v>
      </c>
    </row>
    <row r="1831" spans="1:1" x14ac:dyDescent="0.2">
      <c r="A1831" s="317">
        <f t="shared" si="36"/>
        <v>0</v>
      </c>
    </row>
    <row r="1832" spans="1:1" x14ac:dyDescent="0.2">
      <c r="A1832" s="317">
        <f t="shared" si="36"/>
        <v>0</v>
      </c>
    </row>
    <row r="1833" spans="1:1" x14ac:dyDescent="0.2">
      <c r="A1833" s="317">
        <f t="shared" si="36"/>
        <v>0</v>
      </c>
    </row>
    <row r="1834" spans="1:1" x14ac:dyDescent="0.2">
      <c r="A1834" s="317">
        <f t="shared" si="36"/>
        <v>0</v>
      </c>
    </row>
    <row r="1835" spans="1:1" x14ac:dyDescent="0.2">
      <c r="A1835" s="317">
        <f t="shared" si="36"/>
        <v>0</v>
      </c>
    </row>
    <row r="1836" spans="1:1" x14ac:dyDescent="0.2">
      <c r="A1836" s="317">
        <f t="shared" si="36"/>
        <v>0</v>
      </c>
    </row>
    <row r="1837" spans="1:1" x14ac:dyDescent="0.2">
      <c r="A1837" s="317">
        <f t="shared" si="36"/>
        <v>0</v>
      </c>
    </row>
    <row r="1838" spans="1:1" x14ac:dyDescent="0.2">
      <c r="A1838" s="317">
        <f t="shared" si="36"/>
        <v>0</v>
      </c>
    </row>
    <row r="1839" spans="1:1" x14ac:dyDescent="0.2">
      <c r="A1839" s="317">
        <f t="shared" si="36"/>
        <v>0</v>
      </c>
    </row>
    <row r="1840" spans="1:1" x14ac:dyDescent="0.2">
      <c r="A1840" s="317">
        <f t="shared" si="36"/>
        <v>0</v>
      </c>
    </row>
    <row r="1841" spans="1:1" x14ac:dyDescent="0.2">
      <c r="A1841" s="317">
        <f t="shared" si="36"/>
        <v>0</v>
      </c>
    </row>
    <row r="1842" spans="1:1" x14ac:dyDescent="0.2">
      <c r="A1842" s="317">
        <f t="shared" si="36"/>
        <v>0</v>
      </c>
    </row>
    <row r="1843" spans="1:1" x14ac:dyDescent="0.2">
      <c r="A1843" s="317">
        <f t="shared" si="36"/>
        <v>0</v>
      </c>
    </row>
    <row r="1844" spans="1:1" x14ac:dyDescent="0.2">
      <c r="A1844" s="317">
        <f t="shared" si="36"/>
        <v>0</v>
      </c>
    </row>
    <row r="1845" spans="1:1" x14ac:dyDescent="0.2">
      <c r="A1845" s="317">
        <f t="shared" si="36"/>
        <v>0</v>
      </c>
    </row>
    <row r="1846" spans="1:1" x14ac:dyDescent="0.2">
      <c r="A1846" s="317">
        <f t="shared" si="36"/>
        <v>0</v>
      </c>
    </row>
    <row r="1847" spans="1:1" x14ac:dyDescent="0.2">
      <c r="A1847" s="317">
        <f t="shared" si="36"/>
        <v>0</v>
      </c>
    </row>
    <row r="1848" spans="1:1" x14ac:dyDescent="0.2">
      <c r="A1848" s="317">
        <f t="shared" si="36"/>
        <v>0</v>
      </c>
    </row>
    <row r="1849" spans="1:1" x14ac:dyDescent="0.2">
      <c r="A1849" s="317">
        <f t="shared" si="36"/>
        <v>0</v>
      </c>
    </row>
    <row r="1850" spans="1:1" x14ac:dyDescent="0.2">
      <c r="A1850" s="317">
        <f t="shared" si="36"/>
        <v>0</v>
      </c>
    </row>
    <row r="1851" spans="1:1" x14ac:dyDescent="0.2">
      <c r="A1851" s="317">
        <f t="shared" si="36"/>
        <v>0</v>
      </c>
    </row>
    <row r="1852" spans="1:1" x14ac:dyDescent="0.2">
      <c r="A1852" s="317">
        <f t="shared" si="36"/>
        <v>0</v>
      </c>
    </row>
    <row r="1853" spans="1:1" x14ac:dyDescent="0.2">
      <c r="A1853" s="317">
        <f t="shared" si="36"/>
        <v>0</v>
      </c>
    </row>
    <row r="1854" spans="1:1" x14ac:dyDescent="0.2">
      <c r="A1854" s="317">
        <f t="shared" si="36"/>
        <v>0</v>
      </c>
    </row>
    <row r="1855" spans="1:1" x14ac:dyDescent="0.2">
      <c r="A1855" s="317">
        <f t="shared" si="36"/>
        <v>0</v>
      </c>
    </row>
    <row r="1856" spans="1:1" x14ac:dyDescent="0.2">
      <c r="A1856" s="317">
        <f t="shared" si="36"/>
        <v>0</v>
      </c>
    </row>
    <row r="1857" spans="1:1" x14ac:dyDescent="0.2">
      <c r="A1857" s="317">
        <f t="shared" si="36"/>
        <v>0</v>
      </c>
    </row>
    <row r="1858" spans="1:1" x14ac:dyDescent="0.2">
      <c r="A1858" s="317">
        <f t="shared" si="36"/>
        <v>0</v>
      </c>
    </row>
    <row r="1859" spans="1:1" x14ac:dyDescent="0.2">
      <c r="A1859" s="317">
        <f t="shared" si="36"/>
        <v>0</v>
      </c>
    </row>
    <row r="1860" spans="1:1" x14ac:dyDescent="0.2">
      <c r="A1860" s="317">
        <f t="shared" si="36"/>
        <v>0</v>
      </c>
    </row>
    <row r="1861" spans="1:1" x14ac:dyDescent="0.2">
      <c r="A1861" s="317">
        <f t="shared" si="36"/>
        <v>0</v>
      </c>
    </row>
    <row r="1862" spans="1:1" x14ac:dyDescent="0.2">
      <c r="A1862" s="317">
        <f t="shared" si="36"/>
        <v>0</v>
      </c>
    </row>
    <row r="1863" spans="1:1" x14ac:dyDescent="0.2">
      <c r="A1863" s="317">
        <f t="shared" si="36"/>
        <v>0</v>
      </c>
    </row>
    <row r="1864" spans="1:1" x14ac:dyDescent="0.2">
      <c r="A1864" s="317">
        <f t="shared" si="36"/>
        <v>0</v>
      </c>
    </row>
    <row r="1865" spans="1:1" x14ac:dyDescent="0.2">
      <c r="A1865" s="317">
        <f t="shared" si="36"/>
        <v>0</v>
      </c>
    </row>
    <row r="1866" spans="1:1" x14ac:dyDescent="0.2">
      <c r="A1866" s="317">
        <f t="shared" si="36"/>
        <v>0</v>
      </c>
    </row>
    <row r="1867" spans="1:1" x14ac:dyDescent="0.2">
      <c r="A1867" s="317">
        <f t="shared" si="36"/>
        <v>0</v>
      </c>
    </row>
    <row r="1868" spans="1:1" x14ac:dyDescent="0.2">
      <c r="A1868" s="317">
        <f t="shared" si="36"/>
        <v>0</v>
      </c>
    </row>
    <row r="1869" spans="1:1" x14ac:dyDescent="0.2">
      <c r="A1869" s="317">
        <f t="shared" ref="A1869:A1932" si="37">INDEX(B1869:H1869,1,Sprachwahl)</f>
        <v>0</v>
      </c>
    </row>
    <row r="1870" spans="1:1" x14ac:dyDescent="0.2">
      <c r="A1870" s="317">
        <f t="shared" si="37"/>
        <v>0</v>
      </c>
    </row>
    <row r="1871" spans="1:1" x14ac:dyDescent="0.2">
      <c r="A1871" s="317">
        <f t="shared" si="37"/>
        <v>0</v>
      </c>
    </row>
    <row r="1872" spans="1:1" x14ac:dyDescent="0.2">
      <c r="A1872" s="317">
        <f t="shared" si="37"/>
        <v>0</v>
      </c>
    </row>
    <row r="1873" spans="1:1" x14ac:dyDescent="0.2">
      <c r="A1873" s="317">
        <f t="shared" si="37"/>
        <v>0</v>
      </c>
    </row>
    <row r="1874" spans="1:1" x14ac:dyDescent="0.2">
      <c r="A1874" s="317">
        <f t="shared" si="37"/>
        <v>0</v>
      </c>
    </row>
    <row r="1875" spans="1:1" x14ac:dyDescent="0.2">
      <c r="A1875" s="317">
        <f t="shared" si="37"/>
        <v>0</v>
      </c>
    </row>
    <row r="1876" spans="1:1" x14ac:dyDescent="0.2">
      <c r="A1876" s="317">
        <f t="shared" si="37"/>
        <v>0</v>
      </c>
    </row>
    <row r="1877" spans="1:1" x14ac:dyDescent="0.2">
      <c r="A1877" s="317">
        <f t="shared" si="37"/>
        <v>0</v>
      </c>
    </row>
    <row r="1878" spans="1:1" x14ac:dyDescent="0.2">
      <c r="A1878" s="317">
        <f t="shared" si="37"/>
        <v>0</v>
      </c>
    </row>
    <row r="1879" spans="1:1" x14ac:dyDescent="0.2">
      <c r="A1879" s="317">
        <f t="shared" si="37"/>
        <v>0</v>
      </c>
    </row>
    <row r="1880" spans="1:1" x14ac:dyDescent="0.2">
      <c r="A1880" s="317">
        <f t="shared" si="37"/>
        <v>0</v>
      </c>
    </row>
    <row r="1881" spans="1:1" x14ac:dyDescent="0.2">
      <c r="A1881" s="317">
        <f t="shared" si="37"/>
        <v>0</v>
      </c>
    </row>
    <row r="1882" spans="1:1" x14ac:dyDescent="0.2">
      <c r="A1882" s="317">
        <f t="shared" si="37"/>
        <v>0</v>
      </c>
    </row>
    <row r="1883" spans="1:1" x14ac:dyDescent="0.2">
      <c r="A1883" s="317">
        <f t="shared" si="37"/>
        <v>0</v>
      </c>
    </row>
    <row r="1884" spans="1:1" x14ac:dyDescent="0.2">
      <c r="A1884" s="317">
        <f t="shared" si="37"/>
        <v>0</v>
      </c>
    </row>
    <row r="1885" spans="1:1" x14ac:dyDescent="0.2">
      <c r="A1885" s="317">
        <f t="shared" si="37"/>
        <v>0</v>
      </c>
    </row>
    <row r="1886" spans="1:1" x14ac:dyDescent="0.2">
      <c r="A1886" s="317">
        <f t="shared" si="37"/>
        <v>0</v>
      </c>
    </row>
    <row r="1887" spans="1:1" x14ac:dyDescent="0.2">
      <c r="A1887" s="317">
        <f t="shared" si="37"/>
        <v>0</v>
      </c>
    </row>
    <row r="1888" spans="1:1" x14ac:dyDescent="0.2">
      <c r="A1888" s="317">
        <f t="shared" si="37"/>
        <v>0</v>
      </c>
    </row>
    <row r="1889" spans="1:1" x14ac:dyDescent="0.2">
      <c r="A1889" s="317">
        <f t="shared" si="37"/>
        <v>0</v>
      </c>
    </row>
    <row r="1890" spans="1:1" x14ac:dyDescent="0.2">
      <c r="A1890" s="317">
        <f t="shared" si="37"/>
        <v>0</v>
      </c>
    </row>
    <row r="1891" spans="1:1" x14ac:dyDescent="0.2">
      <c r="A1891" s="317">
        <f t="shared" si="37"/>
        <v>0</v>
      </c>
    </row>
    <row r="1892" spans="1:1" x14ac:dyDescent="0.2">
      <c r="A1892" s="317">
        <f t="shared" si="37"/>
        <v>0</v>
      </c>
    </row>
    <row r="1893" spans="1:1" x14ac:dyDescent="0.2">
      <c r="A1893" s="317">
        <f t="shared" si="37"/>
        <v>0</v>
      </c>
    </row>
    <row r="1894" spans="1:1" x14ac:dyDescent="0.2">
      <c r="A1894" s="317">
        <f t="shared" si="37"/>
        <v>0</v>
      </c>
    </row>
    <row r="1895" spans="1:1" x14ac:dyDescent="0.2">
      <c r="A1895" s="317">
        <f t="shared" si="37"/>
        <v>0</v>
      </c>
    </row>
    <row r="1896" spans="1:1" x14ac:dyDescent="0.2">
      <c r="A1896" s="317">
        <f t="shared" si="37"/>
        <v>0</v>
      </c>
    </row>
    <row r="1897" spans="1:1" x14ac:dyDescent="0.2">
      <c r="A1897" s="317">
        <f t="shared" si="37"/>
        <v>0</v>
      </c>
    </row>
    <row r="1898" spans="1:1" x14ac:dyDescent="0.2">
      <c r="A1898" s="317">
        <f t="shared" si="37"/>
        <v>0</v>
      </c>
    </row>
    <row r="1899" spans="1:1" x14ac:dyDescent="0.2">
      <c r="A1899" s="317">
        <f t="shared" si="37"/>
        <v>0</v>
      </c>
    </row>
    <row r="1900" spans="1:1" x14ac:dyDescent="0.2">
      <c r="A1900" s="317">
        <f t="shared" si="37"/>
        <v>0</v>
      </c>
    </row>
    <row r="1901" spans="1:1" x14ac:dyDescent="0.2">
      <c r="A1901" s="317">
        <f t="shared" si="37"/>
        <v>0</v>
      </c>
    </row>
    <row r="1902" spans="1:1" x14ac:dyDescent="0.2">
      <c r="A1902" s="317">
        <f t="shared" si="37"/>
        <v>0</v>
      </c>
    </row>
    <row r="1903" spans="1:1" x14ac:dyDescent="0.2">
      <c r="A1903" s="317">
        <f t="shared" si="37"/>
        <v>0</v>
      </c>
    </row>
    <row r="1904" spans="1:1" x14ac:dyDescent="0.2">
      <c r="A1904" s="317">
        <f t="shared" si="37"/>
        <v>0</v>
      </c>
    </row>
    <row r="1905" spans="1:1" x14ac:dyDescent="0.2">
      <c r="A1905" s="317">
        <f t="shared" si="37"/>
        <v>0</v>
      </c>
    </row>
    <row r="1906" spans="1:1" x14ac:dyDescent="0.2">
      <c r="A1906" s="317">
        <f t="shared" si="37"/>
        <v>0</v>
      </c>
    </row>
    <row r="1907" spans="1:1" x14ac:dyDescent="0.2">
      <c r="A1907" s="317">
        <f t="shared" si="37"/>
        <v>0</v>
      </c>
    </row>
    <row r="1908" spans="1:1" x14ac:dyDescent="0.2">
      <c r="A1908" s="317">
        <f t="shared" si="37"/>
        <v>0</v>
      </c>
    </row>
    <row r="1909" spans="1:1" x14ac:dyDescent="0.2">
      <c r="A1909" s="317">
        <f t="shared" si="37"/>
        <v>0</v>
      </c>
    </row>
    <row r="1910" spans="1:1" x14ac:dyDescent="0.2">
      <c r="A1910" s="317">
        <f t="shared" si="37"/>
        <v>0</v>
      </c>
    </row>
    <row r="1911" spans="1:1" x14ac:dyDescent="0.2">
      <c r="A1911" s="317">
        <f t="shared" si="37"/>
        <v>0</v>
      </c>
    </row>
    <row r="1912" spans="1:1" x14ac:dyDescent="0.2">
      <c r="A1912" s="317">
        <f t="shared" si="37"/>
        <v>0</v>
      </c>
    </row>
    <row r="1913" spans="1:1" x14ac:dyDescent="0.2">
      <c r="A1913" s="317">
        <f t="shared" si="37"/>
        <v>0</v>
      </c>
    </row>
    <row r="1914" spans="1:1" x14ac:dyDescent="0.2">
      <c r="A1914" s="317">
        <f t="shared" si="37"/>
        <v>0</v>
      </c>
    </row>
    <row r="1915" spans="1:1" x14ac:dyDescent="0.2">
      <c r="A1915" s="317">
        <f t="shared" si="37"/>
        <v>0</v>
      </c>
    </row>
    <row r="1916" spans="1:1" x14ac:dyDescent="0.2">
      <c r="A1916" s="317">
        <f t="shared" si="37"/>
        <v>0</v>
      </c>
    </row>
    <row r="1917" spans="1:1" x14ac:dyDescent="0.2">
      <c r="A1917" s="317">
        <f t="shared" si="37"/>
        <v>0</v>
      </c>
    </row>
    <row r="1918" spans="1:1" x14ac:dyDescent="0.2">
      <c r="A1918" s="317">
        <f t="shared" si="37"/>
        <v>0</v>
      </c>
    </row>
    <row r="1919" spans="1:1" x14ac:dyDescent="0.2">
      <c r="A1919" s="317">
        <f t="shared" si="37"/>
        <v>0</v>
      </c>
    </row>
    <row r="1920" spans="1:1" x14ac:dyDescent="0.2">
      <c r="A1920" s="317">
        <f t="shared" si="37"/>
        <v>0</v>
      </c>
    </row>
    <row r="1921" spans="1:1" x14ac:dyDescent="0.2">
      <c r="A1921" s="317">
        <f t="shared" si="37"/>
        <v>0</v>
      </c>
    </row>
    <row r="1922" spans="1:1" x14ac:dyDescent="0.2">
      <c r="A1922" s="317">
        <f t="shared" si="37"/>
        <v>0</v>
      </c>
    </row>
    <row r="1923" spans="1:1" x14ac:dyDescent="0.2">
      <c r="A1923" s="317">
        <f t="shared" si="37"/>
        <v>0</v>
      </c>
    </row>
    <row r="1924" spans="1:1" x14ac:dyDescent="0.2">
      <c r="A1924" s="317">
        <f t="shared" si="37"/>
        <v>0</v>
      </c>
    </row>
    <row r="1925" spans="1:1" x14ac:dyDescent="0.2">
      <c r="A1925" s="317">
        <f t="shared" si="37"/>
        <v>0</v>
      </c>
    </row>
    <row r="1926" spans="1:1" x14ac:dyDescent="0.2">
      <c r="A1926" s="317">
        <f t="shared" si="37"/>
        <v>0</v>
      </c>
    </row>
    <row r="1927" spans="1:1" x14ac:dyDescent="0.2">
      <c r="A1927" s="317">
        <f t="shared" si="37"/>
        <v>0</v>
      </c>
    </row>
    <row r="1928" spans="1:1" x14ac:dyDescent="0.2">
      <c r="A1928" s="317">
        <f t="shared" si="37"/>
        <v>0</v>
      </c>
    </row>
    <row r="1929" spans="1:1" x14ac:dyDescent="0.2">
      <c r="A1929" s="317">
        <f t="shared" si="37"/>
        <v>0</v>
      </c>
    </row>
    <row r="1930" spans="1:1" x14ac:dyDescent="0.2">
      <c r="A1930" s="317">
        <f t="shared" si="37"/>
        <v>0</v>
      </c>
    </row>
    <row r="1931" spans="1:1" x14ac:dyDescent="0.2">
      <c r="A1931" s="317">
        <f t="shared" si="37"/>
        <v>0</v>
      </c>
    </row>
    <row r="1932" spans="1:1" x14ac:dyDescent="0.2">
      <c r="A1932" s="317">
        <f t="shared" si="37"/>
        <v>0</v>
      </c>
    </row>
    <row r="1933" spans="1:1" x14ac:dyDescent="0.2">
      <c r="A1933" s="317">
        <f t="shared" ref="A1933:A1996" si="38">INDEX(B1933:H1933,1,Sprachwahl)</f>
        <v>0</v>
      </c>
    </row>
    <row r="1934" spans="1:1" x14ac:dyDescent="0.2">
      <c r="A1934" s="317">
        <f t="shared" si="38"/>
        <v>0</v>
      </c>
    </row>
    <row r="1935" spans="1:1" x14ac:dyDescent="0.2">
      <c r="A1935" s="317">
        <f t="shared" si="38"/>
        <v>0</v>
      </c>
    </row>
    <row r="1936" spans="1:1" x14ac:dyDescent="0.2">
      <c r="A1936" s="317">
        <f t="shared" si="38"/>
        <v>0</v>
      </c>
    </row>
    <row r="1937" spans="1:1" x14ac:dyDescent="0.2">
      <c r="A1937" s="317">
        <f t="shared" si="38"/>
        <v>0</v>
      </c>
    </row>
    <row r="1938" spans="1:1" x14ac:dyDescent="0.2">
      <c r="A1938" s="317">
        <f t="shared" si="38"/>
        <v>0</v>
      </c>
    </row>
    <row r="1939" spans="1:1" x14ac:dyDescent="0.2">
      <c r="A1939" s="317">
        <f t="shared" si="38"/>
        <v>0</v>
      </c>
    </row>
    <row r="1940" spans="1:1" x14ac:dyDescent="0.2">
      <c r="A1940" s="317">
        <f t="shared" si="38"/>
        <v>0</v>
      </c>
    </row>
    <row r="1941" spans="1:1" x14ac:dyDescent="0.2">
      <c r="A1941" s="317">
        <f t="shared" si="38"/>
        <v>0</v>
      </c>
    </row>
    <row r="1942" spans="1:1" x14ac:dyDescent="0.2">
      <c r="A1942" s="317">
        <f t="shared" si="38"/>
        <v>0</v>
      </c>
    </row>
    <row r="1943" spans="1:1" x14ac:dyDescent="0.2">
      <c r="A1943" s="317">
        <f t="shared" si="38"/>
        <v>0</v>
      </c>
    </row>
    <row r="1944" spans="1:1" x14ac:dyDescent="0.2">
      <c r="A1944" s="317">
        <f t="shared" si="38"/>
        <v>0</v>
      </c>
    </row>
    <row r="1945" spans="1:1" x14ac:dyDescent="0.2">
      <c r="A1945" s="317">
        <f t="shared" si="38"/>
        <v>0</v>
      </c>
    </row>
    <row r="1946" spans="1:1" x14ac:dyDescent="0.2">
      <c r="A1946" s="317">
        <f t="shared" si="38"/>
        <v>0</v>
      </c>
    </row>
    <row r="1947" spans="1:1" x14ac:dyDescent="0.2">
      <c r="A1947" s="317">
        <f t="shared" si="38"/>
        <v>0</v>
      </c>
    </row>
    <row r="1948" spans="1:1" x14ac:dyDescent="0.2">
      <c r="A1948" s="317">
        <f t="shared" si="38"/>
        <v>0</v>
      </c>
    </row>
    <row r="1949" spans="1:1" x14ac:dyDescent="0.2">
      <c r="A1949" s="317">
        <f t="shared" si="38"/>
        <v>0</v>
      </c>
    </row>
    <row r="1950" spans="1:1" x14ac:dyDescent="0.2">
      <c r="A1950" s="317">
        <f t="shared" si="38"/>
        <v>0</v>
      </c>
    </row>
    <row r="1951" spans="1:1" x14ac:dyDescent="0.2">
      <c r="A1951" s="317">
        <f t="shared" si="38"/>
        <v>0</v>
      </c>
    </row>
    <row r="1952" spans="1:1" x14ac:dyDescent="0.2">
      <c r="A1952" s="317">
        <f t="shared" si="38"/>
        <v>0</v>
      </c>
    </row>
    <row r="1953" spans="1:1" x14ac:dyDescent="0.2">
      <c r="A1953" s="317">
        <f t="shared" si="38"/>
        <v>0</v>
      </c>
    </row>
    <row r="1954" spans="1:1" x14ac:dyDescent="0.2">
      <c r="A1954" s="317">
        <f t="shared" si="38"/>
        <v>0</v>
      </c>
    </row>
    <row r="1955" spans="1:1" x14ac:dyDescent="0.2">
      <c r="A1955" s="317">
        <f t="shared" si="38"/>
        <v>0</v>
      </c>
    </row>
    <row r="1956" spans="1:1" x14ac:dyDescent="0.2">
      <c r="A1956" s="317">
        <f t="shared" si="38"/>
        <v>0</v>
      </c>
    </row>
    <row r="1957" spans="1:1" x14ac:dyDescent="0.2">
      <c r="A1957" s="317">
        <f t="shared" si="38"/>
        <v>0</v>
      </c>
    </row>
    <row r="1958" spans="1:1" x14ac:dyDescent="0.2">
      <c r="A1958" s="317">
        <f t="shared" si="38"/>
        <v>0</v>
      </c>
    </row>
    <row r="1959" spans="1:1" x14ac:dyDescent="0.2">
      <c r="A1959" s="317">
        <f t="shared" si="38"/>
        <v>0</v>
      </c>
    </row>
    <row r="1960" spans="1:1" x14ac:dyDescent="0.2">
      <c r="A1960" s="317">
        <f t="shared" si="38"/>
        <v>0</v>
      </c>
    </row>
    <row r="1961" spans="1:1" x14ac:dyDescent="0.2">
      <c r="A1961" s="317">
        <f t="shared" si="38"/>
        <v>0</v>
      </c>
    </row>
    <row r="1962" spans="1:1" x14ac:dyDescent="0.2">
      <c r="A1962" s="317">
        <f t="shared" si="38"/>
        <v>0</v>
      </c>
    </row>
    <row r="1963" spans="1:1" x14ac:dyDescent="0.2">
      <c r="A1963" s="317">
        <f t="shared" si="38"/>
        <v>0</v>
      </c>
    </row>
    <row r="1964" spans="1:1" x14ac:dyDescent="0.2">
      <c r="A1964" s="317">
        <f t="shared" si="38"/>
        <v>0</v>
      </c>
    </row>
    <row r="1965" spans="1:1" x14ac:dyDescent="0.2">
      <c r="A1965" s="317">
        <f t="shared" si="38"/>
        <v>0</v>
      </c>
    </row>
    <row r="1966" spans="1:1" x14ac:dyDescent="0.2">
      <c r="A1966" s="317">
        <f t="shared" si="38"/>
        <v>0</v>
      </c>
    </row>
    <row r="1967" spans="1:1" x14ac:dyDescent="0.2">
      <c r="A1967" s="317">
        <f t="shared" si="38"/>
        <v>0</v>
      </c>
    </row>
    <row r="1968" spans="1:1" x14ac:dyDescent="0.2">
      <c r="A1968" s="317">
        <f t="shared" si="38"/>
        <v>0</v>
      </c>
    </row>
    <row r="1969" spans="1:1" x14ac:dyDescent="0.2">
      <c r="A1969" s="317">
        <f t="shared" si="38"/>
        <v>0</v>
      </c>
    </row>
    <row r="1970" spans="1:1" x14ac:dyDescent="0.2">
      <c r="A1970" s="317">
        <f t="shared" si="38"/>
        <v>0</v>
      </c>
    </row>
    <row r="1971" spans="1:1" x14ac:dyDescent="0.2">
      <c r="A1971" s="317">
        <f t="shared" si="38"/>
        <v>0</v>
      </c>
    </row>
    <row r="1972" spans="1:1" x14ac:dyDescent="0.2">
      <c r="A1972" s="317">
        <f t="shared" si="38"/>
        <v>0</v>
      </c>
    </row>
    <row r="1973" spans="1:1" x14ac:dyDescent="0.2">
      <c r="A1973" s="317">
        <f t="shared" si="38"/>
        <v>0</v>
      </c>
    </row>
    <row r="1974" spans="1:1" x14ac:dyDescent="0.2">
      <c r="A1974" s="317">
        <f t="shared" si="38"/>
        <v>0</v>
      </c>
    </row>
    <row r="1975" spans="1:1" x14ac:dyDescent="0.2">
      <c r="A1975" s="317">
        <f t="shared" si="38"/>
        <v>0</v>
      </c>
    </row>
    <row r="1976" spans="1:1" x14ac:dyDescent="0.2">
      <c r="A1976" s="317">
        <f t="shared" si="38"/>
        <v>0</v>
      </c>
    </row>
    <row r="1977" spans="1:1" x14ac:dyDescent="0.2">
      <c r="A1977" s="317">
        <f t="shared" si="38"/>
        <v>0</v>
      </c>
    </row>
    <row r="1978" spans="1:1" x14ac:dyDescent="0.2">
      <c r="A1978" s="317">
        <f t="shared" si="38"/>
        <v>0</v>
      </c>
    </row>
    <row r="1979" spans="1:1" x14ac:dyDescent="0.2">
      <c r="A1979" s="317">
        <f t="shared" si="38"/>
        <v>0</v>
      </c>
    </row>
    <row r="1980" spans="1:1" x14ac:dyDescent="0.2">
      <c r="A1980" s="317">
        <f t="shared" si="38"/>
        <v>0</v>
      </c>
    </row>
    <row r="1981" spans="1:1" x14ac:dyDescent="0.2">
      <c r="A1981" s="317">
        <f t="shared" si="38"/>
        <v>0</v>
      </c>
    </row>
    <row r="1982" spans="1:1" x14ac:dyDescent="0.2">
      <c r="A1982" s="317">
        <f t="shared" si="38"/>
        <v>0</v>
      </c>
    </row>
    <row r="1983" spans="1:1" x14ac:dyDescent="0.2">
      <c r="A1983" s="317">
        <f t="shared" si="38"/>
        <v>0</v>
      </c>
    </row>
    <row r="1984" spans="1:1" x14ac:dyDescent="0.2">
      <c r="A1984" s="317">
        <f t="shared" si="38"/>
        <v>0</v>
      </c>
    </row>
    <row r="1985" spans="1:1" x14ac:dyDescent="0.2">
      <c r="A1985" s="317">
        <f t="shared" si="38"/>
        <v>0</v>
      </c>
    </row>
    <row r="1986" spans="1:1" x14ac:dyDescent="0.2">
      <c r="A1986" s="317">
        <f t="shared" si="38"/>
        <v>0</v>
      </c>
    </row>
    <row r="1987" spans="1:1" x14ac:dyDescent="0.2">
      <c r="A1987" s="317">
        <f t="shared" si="38"/>
        <v>0</v>
      </c>
    </row>
    <row r="1988" spans="1:1" x14ac:dyDescent="0.2">
      <c r="A1988" s="317">
        <f t="shared" si="38"/>
        <v>0</v>
      </c>
    </row>
    <row r="1989" spans="1:1" x14ac:dyDescent="0.2">
      <c r="A1989" s="317">
        <f t="shared" si="38"/>
        <v>0</v>
      </c>
    </row>
    <row r="1990" spans="1:1" x14ac:dyDescent="0.2">
      <c r="A1990" s="317">
        <f t="shared" si="38"/>
        <v>0</v>
      </c>
    </row>
    <row r="1991" spans="1:1" x14ac:dyDescent="0.2">
      <c r="A1991" s="317">
        <f t="shared" si="38"/>
        <v>0</v>
      </c>
    </row>
    <row r="1992" spans="1:1" x14ac:dyDescent="0.2">
      <c r="A1992" s="317">
        <f t="shared" si="38"/>
        <v>0</v>
      </c>
    </row>
    <row r="1993" spans="1:1" x14ac:dyDescent="0.2">
      <c r="A1993" s="317">
        <f t="shared" si="38"/>
        <v>0</v>
      </c>
    </row>
    <row r="1994" spans="1:1" x14ac:dyDescent="0.2">
      <c r="A1994" s="317">
        <f t="shared" si="38"/>
        <v>0</v>
      </c>
    </row>
    <row r="1995" spans="1:1" x14ac:dyDescent="0.2">
      <c r="A1995" s="317">
        <f t="shared" si="38"/>
        <v>0</v>
      </c>
    </row>
    <row r="1996" spans="1:1" x14ac:dyDescent="0.2">
      <c r="A1996" s="317">
        <f t="shared" si="38"/>
        <v>0</v>
      </c>
    </row>
    <row r="1997" spans="1:1" x14ac:dyDescent="0.2">
      <c r="A1997" s="317">
        <f t="shared" ref="A1997:A2060" si="39">INDEX(B1997:H1997,1,Sprachwahl)</f>
        <v>0</v>
      </c>
    </row>
    <row r="1998" spans="1:1" x14ac:dyDescent="0.2">
      <c r="A1998" s="317">
        <f t="shared" si="39"/>
        <v>0</v>
      </c>
    </row>
    <row r="1999" spans="1:1" x14ac:dyDescent="0.2">
      <c r="A1999" s="317">
        <f t="shared" si="39"/>
        <v>0</v>
      </c>
    </row>
    <row r="2000" spans="1:1" x14ac:dyDescent="0.2">
      <c r="A2000" s="317">
        <f t="shared" si="39"/>
        <v>0</v>
      </c>
    </row>
    <row r="2001" spans="1:1" x14ac:dyDescent="0.2">
      <c r="A2001" s="317">
        <f t="shared" si="39"/>
        <v>0</v>
      </c>
    </row>
    <row r="2002" spans="1:1" x14ac:dyDescent="0.2">
      <c r="A2002" s="317">
        <f t="shared" si="39"/>
        <v>0</v>
      </c>
    </row>
    <row r="2003" spans="1:1" x14ac:dyDescent="0.2">
      <c r="A2003" s="317">
        <f t="shared" si="39"/>
        <v>0</v>
      </c>
    </row>
    <row r="2004" spans="1:1" x14ac:dyDescent="0.2">
      <c r="A2004" s="317">
        <f t="shared" si="39"/>
        <v>0</v>
      </c>
    </row>
    <row r="2005" spans="1:1" x14ac:dyDescent="0.2">
      <c r="A2005" s="317">
        <f t="shared" si="39"/>
        <v>0</v>
      </c>
    </row>
    <row r="2006" spans="1:1" x14ac:dyDescent="0.2">
      <c r="A2006" s="317">
        <f t="shared" si="39"/>
        <v>0</v>
      </c>
    </row>
    <row r="2007" spans="1:1" x14ac:dyDescent="0.2">
      <c r="A2007" s="317">
        <f t="shared" si="39"/>
        <v>0</v>
      </c>
    </row>
    <row r="2008" spans="1:1" x14ac:dyDescent="0.2">
      <c r="A2008" s="317">
        <f t="shared" si="39"/>
        <v>0</v>
      </c>
    </row>
    <row r="2009" spans="1:1" x14ac:dyDescent="0.2">
      <c r="A2009" s="317">
        <f t="shared" si="39"/>
        <v>0</v>
      </c>
    </row>
    <row r="2010" spans="1:1" x14ac:dyDescent="0.2">
      <c r="A2010" s="317">
        <f t="shared" si="39"/>
        <v>0</v>
      </c>
    </row>
    <row r="2011" spans="1:1" x14ac:dyDescent="0.2">
      <c r="A2011" s="317">
        <f t="shared" si="39"/>
        <v>0</v>
      </c>
    </row>
    <row r="2012" spans="1:1" x14ac:dyDescent="0.2">
      <c r="A2012" s="317">
        <f t="shared" si="39"/>
        <v>0</v>
      </c>
    </row>
    <row r="2013" spans="1:1" x14ac:dyDescent="0.2">
      <c r="A2013" s="317">
        <f t="shared" si="39"/>
        <v>0</v>
      </c>
    </row>
    <row r="2014" spans="1:1" x14ac:dyDescent="0.2">
      <c r="A2014" s="317">
        <f t="shared" si="39"/>
        <v>0</v>
      </c>
    </row>
    <row r="2015" spans="1:1" x14ac:dyDescent="0.2">
      <c r="A2015" s="317">
        <f t="shared" si="39"/>
        <v>0</v>
      </c>
    </row>
    <row r="2016" spans="1:1" x14ac:dyDescent="0.2">
      <c r="A2016" s="317">
        <f t="shared" si="39"/>
        <v>0</v>
      </c>
    </row>
    <row r="2017" spans="1:1" x14ac:dyDescent="0.2">
      <c r="A2017" s="317">
        <f t="shared" si="39"/>
        <v>0</v>
      </c>
    </row>
    <row r="2018" spans="1:1" x14ac:dyDescent="0.2">
      <c r="A2018" s="317">
        <f t="shared" si="39"/>
        <v>0</v>
      </c>
    </row>
    <row r="2019" spans="1:1" x14ac:dyDescent="0.2">
      <c r="A2019" s="317">
        <f t="shared" si="39"/>
        <v>0</v>
      </c>
    </row>
    <row r="2020" spans="1:1" x14ac:dyDescent="0.2">
      <c r="A2020" s="317">
        <f t="shared" si="39"/>
        <v>0</v>
      </c>
    </row>
    <row r="2021" spans="1:1" x14ac:dyDescent="0.2">
      <c r="A2021" s="317">
        <f t="shared" si="39"/>
        <v>0</v>
      </c>
    </row>
    <row r="2022" spans="1:1" x14ac:dyDescent="0.2">
      <c r="A2022" s="317">
        <f t="shared" si="39"/>
        <v>0</v>
      </c>
    </row>
    <row r="2023" spans="1:1" x14ac:dyDescent="0.2">
      <c r="A2023" s="317">
        <f t="shared" si="39"/>
        <v>0</v>
      </c>
    </row>
    <row r="2024" spans="1:1" x14ac:dyDescent="0.2">
      <c r="A2024" s="317">
        <f t="shared" si="39"/>
        <v>0</v>
      </c>
    </row>
    <row r="2025" spans="1:1" x14ac:dyDescent="0.2">
      <c r="A2025" s="317">
        <f t="shared" si="39"/>
        <v>0</v>
      </c>
    </row>
    <row r="2026" spans="1:1" x14ac:dyDescent="0.2">
      <c r="A2026" s="317">
        <f t="shared" si="39"/>
        <v>0</v>
      </c>
    </row>
    <row r="2027" spans="1:1" x14ac:dyDescent="0.2">
      <c r="A2027" s="317">
        <f t="shared" si="39"/>
        <v>0</v>
      </c>
    </row>
    <row r="2028" spans="1:1" x14ac:dyDescent="0.2">
      <c r="A2028" s="317">
        <f t="shared" si="39"/>
        <v>0</v>
      </c>
    </row>
    <row r="2029" spans="1:1" x14ac:dyDescent="0.2">
      <c r="A2029" s="317">
        <f t="shared" si="39"/>
        <v>0</v>
      </c>
    </row>
    <row r="2030" spans="1:1" x14ac:dyDescent="0.2">
      <c r="A2030" s="317">
        <f t="shared" si="39"/>
        <v>0</v>
      </c>
    </row>
    <row r="2031" spans="1:1" x14ac:dyDescent="0.2">
      <c r="A2031" s="317">
        <f t="shared" si="39"/>
        <v>0</v>
      </c>
    </row>
    <row r="2032" spans="1:1" x14ac:dyDescent="0.2">
      <c r="A2032" s="317">
        <f t="shared" si="39"/>
        <v>0</v>
      </c>
    </row>
    <row r="2033" spans="1:1" x14ac:dyDescent="0.2">
      <c r="A2033" s="317">
        <f t="shared" si="39"/>
        <v>0</v>
      </c>
    </row>
    <row r="2034" spans="1:1" x14ac:dyDescent="0.2">
      <c r="A2034" s="317">
        <f t="shared" si="39"/>
        <v>0</v>
      </c>
    </row>
    <row r="2035" spans="1:1" x14ac:dyDescent="0.2">
      <c r="A2035" s="317">
        <f t="shared" si="39"/>
        <v>0</v>
      </c>
    </row>
    <row r="2036" spans="1:1" x14ac:dyDescent="0.2">
      <c r="A2036" s="317">
        <f t="shared" si="39"/>
        <v>0</v>
      </c>
    </row>
    <row r="2037" spans="1:1" x14ac:dyDescent="0.2">
      <c r="A2037" s="317">
        <f t="shared" si="39"/>
        <v>0</v>
      </c>
    </row>
    <row r="2038" spans="1:1" x14ac:dyDescent="0.2">
      <c r="A2038" s="317">
        <f t="shared" si="39"/>
        <v>0</v>
      </c>
    </row>
    <row r="2039" spans="1:1" x14ac:dyDescent="0.2">
      <c r="A2039" s="317">
        <f t="shared" si="39"/>
        <v>0</v>
      </c>
    </row>
    <row r="2040" spans="1:1" x14ac:dyDescent="0.2">
      <c r="A2040" s="317">
        <f t="shared" si="39"/>
        <v>0</v>
      </c>
    </row>
    <row r="2041" spans="1:1" x14ac:dyDescent="0.2">
      <c r="A2041" s="317">
        <f t="shared" si="39"/>
        <v>0</v>
      </c>
    </row>
    <row r="2042" spans="1:1" x14ac:dyDescent="0.2">
      <c r="A2042" s="317">
        <f t="shared" si="39"/>
        <v>0</v>
      </c>
    </row>
    <row r="2043" spans="1:1" x14ac:dyDescent="0.2">
      <c r="A2043" s="317">
        <f t="shared" si="39"/>
        <v>0</v>
      </c>
    </row>
    <row r="2044" spans="1:1" x14ac:dyDescent="0.2">
      <c r="A2044" s="317">
        <f t="shared" si="39"/>
        <v>0</v>
      </c>
    </row>
    <row r="2045" spans="1:1" x14ac:dyDescent="0.2">
      <c r="A2045" s="317">
        <f t="shared" si="39"/>
        <v>0</v>
      </c>
    </row>
    <row r="2046" spans="1:1" x14ac:dyDescent="0.2">
      <c r="A2046" s="317">
        <f t="shared" si="39"/>
        <v>0</v>
      </c>
    </row>
    <row r="2047" spans="1:1" x14ac:dyDescent="0.2">
      <c r="A2047" s="317">
        <f t="shared" si="39"/>
        <v>0</v>
      </c>
    </row>
    <row r="2048" spans="1:1" x14ac:dyDescent="0.2">
      <c r="A2048" s="317">
        <f t="shared" si="39"/>
        <v>0</v>
      </c>
    </row>
    <row r="2049" spans="1:1" x14ac:dyDescent="0.2">
      <c r="A2049" s="317">
        <f t="shared" si="39"/>
        <v>0</v>
      </c>
    </row>
    <row r="2050" spans="1:1" x14ac:dyDescent="0.2">
      <c r="A2050" s="317">
        <f t="shared" si="39"/>
        <v>0</v>
      </c>
    </row>
    <row r="2051" spans="1:1" x14ac:dyDescent="0.2">
      <c r="A2051" s="317">
        <f t="shared" si="39"/>
        <v>0</v>
      </c>
    </row>
    <row r="2052" spans="1:1" x14ac:dyDescent="0.2">
      <c r="A2052" s="317">
        <f t="shared" si="39"/>
        <v>0</v>
      </c>
    </row>
    <row r="2053" spans="1:1" x14ac:dyDescent="0.2">
      <c r="A2053" s="317">
        <f t="shared" si="39"/>
        <v>0</v>
      </c>
    </row>
    <row r="2054" spans="1:1" x14ac:dyDescent="0.2">
      <c r="A2054" s="317">
        <f t="shared" si="39"/>
        <v>0</v>
      </c>
    </row>
    <row r="2055" spans="1:1" x14ac:dyDescent="0.2">
      <c r="A2055" s="317">
        <f t="shared" si="39"/>
        <v>0</v>
      </c>
    </row>
    <row r="2056" spans="1:1" x14ac:dyDescent="0.2">
      <c r="A2056" s="317">
        <f t="shared" si="39"/>
        <v>0</v>
      </c>
    </row>
    <row r="2057" spans="1:1" x14ac:dyDescent="0.2">
      <c r="A2057" s="317">
        <f t="shared" si="39"/>
        <v>0</v>
      </c>
    </row>
    <row r="2058" spans="1:1" x14ac:dyDescent="0.2">
      <c r="A2058" s="317">
        <f t="shared" si="39"/>
        <v>0</v>
      </c>
    </row>
    <row r="2059" spans="1:1" x14ac:dyDescent="0.2">
      <c r="A2059" s="317">
        <f t="shared" si="39"/>
        <v>0</v>
      </c>
    </row>
    <row r="2060" spans="1:1" x14ac:dyDescent="0.2">
      <c r="A2060" s="317">
        <f t="shared" si="39"/>
        <v>0</v>
      </c>
    </row>
    <row r="2061" spans="1:1" x14ac:dyDescent="0.2">
      <c r="A2061" s="317">
        <f t="shared" ref="A2061:A2124" si="40">INDEX(B2061:H2061,1,Sprachwahl)</f>
        <v>0</v>
      </c>
    </row>
    <row r="2062" spans="1:1" x14ac:dyDescent="0.2">
      <c r="A2062" s="317">
        <f t="shared" si="40"/>
        <v>0</v>
      </c>
    </row>
    <row r="2063" spans="1:1" x14ac:dyDescent="0.2">
      <c r="A2063" s="317">
        <f t="shared" si="40"/>
        <v>0</v>
      </c>
    </row>
    <row r="2064" spans="1:1" x14ac:dyDescent="0.2">
      <c r="A2064" s="317">
        <f t="shared" si="40"/>
        <v>0</v>
      </c>
    </row>
    <row r="2065" spans="1:1" x14ac:dyDescent="0.2">
      <c r="A2065" s="317">
        <f t="shared" si="40"/>
        <v>0</v>
      </c>
    </row>
    <row r="2066" spans="1:1" x14ac:dyDescent="0.2">
      <c r="A2066" s="317">
        <f t="shared" si="40"/>
        <v>0</v>
      </c>
    </row>
    <row r="2067" spans="1:1" x14ac:dyDescent="0.2">
      <c r="A2067" s="317">
        <f t="shared" si="40"/>
        <v>0</v>
      </c>
    </row>
    <row r="2068" spans="1:1" x14ac:dyDescent="0.2">
      <c r="A2068" s="317">
        <f t="shared" si="40"/>
        <v>0</v>
      </c>
    </row>
    <row r="2069" spans="1:1" x14ac:dyDescent="0.2">
      <c r="A2069" s="317">
        <f t="shared" si="40"/>
        <v>0</v>
      </c>
    </row>
    <row r="2070" spans="1:1" x14ac:dyDescent="0.2">
      <c r="A2070" s="317">
        <f t="shared" si="40"/>
        <v>0</v>
      </c>
    </row>
    <row r="2071" spans="1:1" x14ac:dyDescent="0.2">
      <c r="A2071" s="317">
        <f t="shared" si="40"/>
        <v>0</v>
      </c>
    </row>
    <row r="2072" spans="1:1" x14ac:dyDescent="0.2">
      <c r="A2072" s="317">
        <f t="shared" si="40"/>
        <v>0</v>
      </c>
    </row>
    <row r="2073" spans="1:1" x14ac:dyDescent="0.2">
      <c r="A2073" s="317">
        <f t="shared" si="40"/>
        <v>0</v>
      </c>
    </row>
    <row r="2074" spans="1:1" x14ac:dyDescent="0.2">
      <c r="A2074" s="317">
        <f t="shared" si="40"/>
        <v>0</v>
      </c>
    </row>
    <row r="2075" spans="1:1" x14ac:dyDescent="0.2">
      <c r="A2075" s="317">
        <f t="shared" si="40"/>
        <v>0</v>
      </c>
    </row>
    <row r="2076" spans="1:1" x14ac:dyDescent="0.2">
      <c r="A2076" s="317">
        <f t="shared" si="40"/>
        <v>0</v>
      </c>
    </row>
    <row r="2077" spans="1:1" x14ac:dyDescent="0.2">
      <c r="A2077" s="317">
        <f t="shared" si="40"/>
        <v>0</v>
      </c>
    </row>
    <row r="2078" spans="1:1" x14ac:dyDescent="0.2">
      <c r="A2078" s="317">
        <f t="shared" si="40"/>
        <v>0</v>
      </c>
    </row>
    <row r="2079" spans="1:1" x14ac:dyDescent="0.2">
      <c r="A2079" s="317">
        <f t="shared" si="40"/>
        <v>0</v>
      </c>
    </row>
    <row r="2080" spans="1:1" x14ac:dyDescent="0.2">
      <c r="A2080" s="317">
        <f t="shared" si="40"/>
        <v>0</v>
      </c>
    </row>
    <row r="2081" spans="1:1" x14ac:dyDescent="0.2">
      <c r="A2081" s="317">
        <f t="shared" si="40"/>
        <v>0</v>
      </c>
    </row>
    <row r="2082" spans="1:1" x14ac:dyDescent="0.2">
      <c r="A2082" s="317">
        <f t="shared" si="40"/>
        <v>0</v>
      </c>
    </row>
    <row r="2083" spans="1:1" x14ac:dyDescent="0.2">
      <c r="A2083" s="317">
        <f t="shared" si="40"/>
        <v>0</v>
      </c>
    </row>
    <row r="2084" spans="1:1" x14ac:dyDescent="0.2">
      <c r="A2084" s="317">
        <f t="shared" si="40"/>
        <v>0</v>
      </c>
    </row>
    <row r="2085" spans="1:1" x14ac:dyDescent="0.2">
      <c r="A2085" s="317">
        <f t="shared" si="40"/>
        <v>0</v>
      </c>
    </row>
    <row r="2086" spans="1:1" x14ac:dyDescent="0.2">
      <c r="A2086" s="317">
        <f t="shared" si="40"/>
        <v>0</v>
      </c>
    </row>
    <row r="2087" spans="1:1" x14ac:dyDescent="0.2">
      <c r="A2087" s="317">
        <f t="shared" si="40"/>
        <v>0</v>
      </c>
    </row>
    <row r="2088" spans="1:1" x14ac:dyDescent="0.2">
      <c r="A2088" s="317">
        <f t="shared" si="40"/>
        <v>0</v>
      </c>
    </row>
    <row r="2089" spans="1:1" x14ac:dyDescent="0.2">
      <c r="A2089" s="317">
        <f t="shared" si="40"/>
        <v>0</v>
      </c>
    </row>
    <row r="2090" spans="1:1" x14ac:dyDescent="0.2">
      <c r="A2090" s="317">
        <f t="shared" si="40"/>
        <v>0</v>
      </c>
    </row>
    <row r="2091" spans="1:1" x14ac:dyDescent="0.2">
      <c r="A2091" s="317">
        <f t="shared" si="40"/>
        <v>0</v>
      </c>
    </row>
    <row r="2092" spans="1:1" x14ac:dyDescent="0.2">
      <c r="A2092" s="317">
        <f t="shared" si="40"/>
        <v>0</v>
      </c>
    </row>
    <row r="2093" spans="1:1" x14ac:dyDescent="0.2">
      <c r="A2093" s="317">
        <f t="shared" si="40"/>
        <v>0</v>
      </c>
    </row>
    <row r="2094" spans="1:1" x14ac:dyDescent="0.2">
      <c r="A2094" s="317">
        <f t="shared" si="40"/>
        <v>0</v>
      </c>
    </row>
    <row r="2095" spans="1:1" x14ac:dyDescent="0.2">
      <c r="A2095" s="317">
        <f t="shared" si="40"/>
        <v>0</v>
      </c>
    </row>
    <row r="2096" spans="1:1" x14ac:dyDescent="0.2">
      <c r="A2096" s="317">
        <f t="shared" si="40"/>
        <v>0</v>
      </c>
    </row>
    <row r="2097" spans="1:1" x14ac:dyDescent="0.2">
      <c r="A2097" s="317">
        <f t="shared" si="40"/>
        <v>0</v>
      </c>
    </row>
    <row r="2098" spans="1:1" x14ac:dyDescent="0.2">
      <c r="A2098" s="317">
        <f t="shared" si="40"/>
        <v>0</v>
      </c>
    </row>
    <row r="2099" spans="1:1" x14ac:dyDescent="0.2">
      <c r="A2099" s="317">
        <f t="shared" si="40"/>
        <v>0</v>
      </c>
    </row>
    <row r="2100" spans="1:1" x14ac:dyDescent="0.2">
      <c r="A2100" s="317">
        <f t="shared" si="40"/>
        <v>0</v>
      </c>
    </row>
    <row r="2101" spans="1:1" x14ac:dyDescent="0.2">
      <c r="A2101" s="317">
        <f t="shared" si="40"/>
        <v>0</v>
      </c>
    </row>
    <row r="2102" spans="1:1" x14ac:dyDescent="0.2">
      <c r="A2102" s="317">
        <f t="shared" si="40"/>
        <v>0</v>
      </c>
    </row>
    <row r="2103" spans="1:1" x14ac:dyDescent="0.2">
      <c r="A2103" s="317">
        <f t="shared" si="40"/>
        <v>0</v>
      </c>
    </row>
    <row r="2104" spans="1:1" x14ac:dyDescent="0.2">
      <c r="A2104" s="317">
        <f t="shared" si="40"/>
        <v>0</v>
      </c>
    </row>
    <row r="2105" spans="1:1" x14ac:dyDescent="0.2">
      <c r="A2105" s="317">
        <f t="shared" si="40"/>
        <v>0</v>
      </c>
    </row>
    <row r="2106" spans="1:1" x14ac:dyDescent="0.2">
      <c r="A2106" s="317">
        <f t="shared" si="40"/>
        <v>0</v>
      </c>
    </row>
    <row r="2107" spans="1:1" x14ac:dyDescent="0.2">
      <c r="A2107" s="317">
        <f t="shared" si="40"/>
        <v>0</v>
      </c>
    </row>
    <row r="2108" spans="1:1" x14ac:dyDescent="0.2">
      <c r="A2108" s="317">
        <f t="shared" si="40"/>
        <v>0</v>
      </c>
    </row>
    <row r="2109" spans="1:1" x14ac:dyDescent="0.2">
      <c r="A2109" s="317">
        <f t="shared" si="40"/>
        <v>0</v>
      </c>
    </row>
    <row r="2110" spans="1:1" x14ac:dyDescent="0.2">
      <c r="A2110" s="317">
        <f t="shared" si="40"/>
        <v>0</v>
      </c>
    </row>
    <row r="2111" spans="1:1" x14ac:dyDescent="0.2">
      <c r="A2111" s="317">
        <f t="shared" si="40"/>
        <v>0</v>
      </c>
    </row>
    <row r="2112" spans="1:1" x14ac:dyDescent="0.2">
      <c r="A2112" s="317">
        <f t="shared" si="40"/>
        <v>0</v>
      </c>
    </row>
    <row r="2113" spans="1:1" x14ac:dyDescent="0.2">
      <c r="A2113" s="317">
        <f t="shared" si="40"/>
        <v>0</v>
      </c>
    </row>
    <row r="2114" spans="1:1" x14ac:dyDescent="0.2">
      <c r="A2114" s="317">
        <f t="shared" si="40"/>
        <v>0</v>
      </c>
    </row>
    <row r="2115" spans="1:1" x14ac:dyDescent="0.2">
      <c r="A2115" s="317">
        <f t="shared" si="40"/>
        <v>0</v>
      </c>
    </row>
    <row r="2116" spans="1:1" x14ac:dyDescent="0.2">
      <c r="A2116" s="317">
        <f t="shared" si="40"/>
        <v>0</v>
      </c>
    </row>
    <row r="2117" spans="1:1" x14ac:dyDescent="0.2">
      <c r="A2117" s="317">
        <f t="shared" si="40"/>
        <v>0</v>
      </c>
    </row>
    <row r="2118" spans="1:1" x14ac:dyDescent="0.2">
      <c r="A2118" s="317">
        <f t="shared" si="40"/>
        <v>0</v>
      </c>
    </row>
    <row r="2119" spans="1:1" x14ac:dyDescent="0.2">
      <c r="A2119" s="317">
        <f t="shared" si="40"/>
        <v>0</v>
      </c>
    </row>
    <row r="2120" spans="1:1" x14ac:dyDescent="0.2">
      <c r="A2120" s="317">
        <f t="shared" si="40"/>
        <v>0</v>
      </c>
    </row>
    <row r="2121" spans="1:1" x14ac:dyDescent="0.2">
      <c r="A2121" s="317">
        <f t="shared" si="40"/>
        <v>0</v>
      </c>
    </row>
    <row r="2122" spans="1:1" x14ac:dyDescent="0.2">
      <c r="A2122" s="317">
        <f t="shared" si="40"/>
        <v>0</v>
      </c>
    </row>
    <row r="2123" spans="1:1" x14ac:dyDescent="0.2">
      <c r="A2123" s="317">
        <f t="shared" si="40"/>
        <v>0</v>
      </c>
    </row>
    <row r="2124" spans="1:1" x14ac:dyDescent="0.2">
      <c r="A2124" s="317">
        <f t="shared" si="40"/>
        <v>0</v>
      </c>
    </row>
    <row r="2125" spans="1:1" x14ac:dyDescent="0.2">
      <c r="A2125" s="317">
        <f t="shared" ref="A2125:A2188" si="41">INDEX(B2125:H2125,1,Sprachwahl)</f>
        <v>0</v>
      </c>
    </row>
    <row r="2126" spans="1:1" x14ac:dyDescent="0.2">
      <c r="A2126" s="317">
        <f t="shared" si="41"/>
        <v>0</v>
      </c>
    </row>
    <row r="2127" spans="1:1" x14ac:dyDescent="0.2">
      <c r="A2127" s="317">
        <f t="shared" si="41"/>
        <v>0</v>
      </c>
    </row>
    <row r="2128" spans="1:1" x14ac:dyDescent="0.2">
      <c r="A2128" s="317">
        <f t="shared" si="41"/>
        <v>0</v>
      </c>
    </row>
    <row r="2129" spans="1:1" x14ac:dyDescent="0.2">
      <c r="A2129" s="317">
        <f t="shared" si="41"/>
        <v>0</v>
      </c>
    </row>
    <row r="2130" spans="1:1" x14ac:dyDescent="0.2">
      <c r="A2130" s="317">
        <f t="shared" si="41"/>
        <v>0</v>
      </c>
    </row>
    <row r="2131" spans="1:1" x14ac:dyDescent="0.2">
      <c r="A2131" s="317">
        <f t="shared" si="41"/>
        <v>0</v>
      </c>
    </row>
    <row r="2132" spans="1:1" x14ac:dyDescent="0.2">
      <c r="A2132" s="317">
        <f t="shared" si="41"/>
        <v>0</v>
      </c>
    </row>
    <row r="2133" spans="1:1" x14ac:dyDescent="0.2">
      <c r="A2133" s="317">
        <f t="shared" si="41"/>
        <v>0</v>
      </c>
    </row>
    <row r="2134" spans="1:1" x14ac:dyDescent="0.2">
      <c r="A2134" s="317">
        <f t="shared" si="41"/>
        <v>0</v>
      </c>
    </row>
    <row r="2135" spans="1:1" x14ac:dyDescent="0.2">
      <c r="A2135" s="317">
        <f t="shared" si="41"/>
        <v>0</v>
      </c>
    </row>
    <row r="2136" spans="1:1" x14ac:dyDescent="0.2">
      <c r="A2136" s="317">
        <f t="shared" si="41"/>
        <v>0</v>
      </c>
    </row>
    <row r="2137" spans="1:1" x14ac:dyDescent="0.2">
      <c r="A2137" s="317">
        <f t="shared" si="41"/>
        <v>0</v>
      </c>
    </row>
    <row r="2138" spans="1:1" x14ac:dyDescent="0.2">
      <c r="A2138" s="317">
        <f t="shared" si="41"/>
        <v>0</v>
      </c>
    </row>
    <row r="2139" spans="1:1" x14ac:dyDescent="0.2">
      <c r="A2139" s="317">
        <f t="shared" si="41"/>
        <v>0</v>
      </c>
    </row>
    <row r="2140" spans="1:1" x14ac:dyDescent="0.2">
      <c r="A2140" s="317">
        <f t="shared" si="41"/>
        <v>0</v>
      </c>
    </row>
    <row r="2141" spans="1:1" x14ac:dyDescent="0.2">
      <c r="A2141" s="317">
        <f t="shared" si="41"/>
        <v>0</v>
      </c>
    </row>
    <row r="2142" spans="1:1" x14ac:dyDescent="0.2">
      <c r="A2142" s="317">
        <f t="shared" si="41"/>
        <v>0</v>
      </c>
    </row>
    <row r="2143" spans="1:1" x14ac:dyDescent="0.2">
      <c r="A2143" s="317">
        <f t="shared" si="41"/>
        <v>0</v>
      </c>
    </row>
    <row r="2144" spans="1:1" x14ac:dyDescent="0.2">
      <c r="A2144" s="317">
        <f t="shared" si="41"/>
        <v>0</v>
      </c>
    </row>
    <row r="2145" spans="1:1" x14ac:dyDescent="0.2">
      <c r="A2145" s="317">
        <f t="shared" si="41"/>
        <v>0</v>
      </c>
    </row>
    <row r="2146" spans="1:1" x14ac:dyDescent="0.2">
      <c r="A2146" s="317">
        <f t="shared" si="41"/>
        <v>0</v>
      </c>
    </row>
    <row r="2147" spans="1:1" x14ac:dyDescent="0.2">
      <c r="A2147" s="317">
        <f t="shared" si="41"/>
        <v>0</v>
      </c>
    </row>
    <row r="2148" spans="1:1" x14ac:dyDescent="0.2">
      <c r="A2148" s="317">
        <f t="shared" si="41"/>
        <v>0</v>
      </c>
    </row>
    <row r="2149" spans="1:1" x14ac:dyDescent="0.2">
      <c r="A2149" s="317">
        <f t="shared" si="41"/>
        <v>0</v>
      </c>
    </row>
    <row r="2150" spans="1:1" x14ac:dyDescent="0.2">
      <c r="A2150" s="317">
        <f t="shared" si="41"/>
        <v>0</v>
      </c>
    </row>
    <row r="2151" spans="1:1" x14ac:dyDescent="0.2">
      <c r="A2151" s="317">
        <f t="shared" si="41"/>
        <v>0</v>
      </c>
    </row>
    <row r="2152" spans="1:1" x14ac:dyDescent="0.2">
      <c r="A2152" s="317">
        <f t="shared" si="41"/>
        <v>0</v>
      </c>
    </row>
    <row r="2153" spans="1:1" x14ac:dyDescent="0.2">
      <c r="A2153" s="317">
        <f t="shared" si="41"/>
        <v>0</v>
      </c>
    </row>
    <row r="2154" spans="1:1" x14ac:dyDescent="0.2">
      <c r="A2154" s="317">
        <f t="shared" si="41"/>
        <v>0</v>
      </c>
    </row>
    <row r="2155" spans="1:1" x14ac:dyDescent="0.2">
      <c r="A2155" s="317">
        <f t="shared" si="41"/>
        <v>0</v>
      </c>
    </row>
    <row r="2156" spans="1:1" x14ac:dyDescent="0.2">
      <c r="A2156" s="317">
        <f t="shared" si="41"/>
        <v>0</v>
      </c>
    </row>
    <row r="2157" spans="1:1" x14ac:dyDescent="0.2">
      <c r="A2157" s="317">
        <f t="shared" si="41"/>
        <v>0</v>
      </c>
    </row>
    <row r="2158" spans="1:1" x14ac:dyDescent="0.2">
      <c r="A2158" s="317">
        <f t="shared" si="41"/>
        <v>0</v>
      </c>
    </row>
    <row r="2159" spans="1:1" x14ac:dyDescent="0.2">
      <c r="A2159" s="317">
        <f t="shared" si="41"/>
        <v>0</v>
      </c>
    </row>
    <row r="2160" spans="1:1" x14ac:dyDescent="0.2">
      <c r="A2160" s="317">
        <f t="shared" si="41"/>
        <v>0</v>
      </c>
    </row>
    <row r="2161" spans="1:1" x14ac:dyDescent="0.2">
      <c r="A2161" s="317">
        <f t="shared" si="41"/>
        <v>0</v>
      </c>
    </row>
    <row r="2162" spans="1:1" x14ac:dyDescent="0.2">
      <c r="A2162" s="317">
        <f t="shared" si="41"/>
        <v>0</v>
      </c>
    </row>
    <row r="2163" spans="1:1" x14ac:dyDescent="0.2">
      <c r="A2163" s="317">
        <f t="shared" si="41"/>
        <v>0</v>
      </c>
    </row>
    <row r="2164" spans="1:1" x14ac:dyDescent="0.2">
      <c r="A2164" s="317">
        <f t="shared" si="41"/>
        <v>0</v>
      </c>
    </row>
    <row r="2165" spans="1:1" x14ac:dyDescent="0.2">
      <c r="A2165" s="317">
        <f t="shared" si="41"/>
        <v>0</v>
      </c>
    </row>
    <row r="2166" spans="1:1" x14ac:dyDescent="0.2">
      <c r="A2166" s="317">
        <f t="shared" si="41"/>
        <v>0</v>
      </c>
    </row>
    <row r="2167" spans="1:1" x14ac:dyDescent="0.2">
      <c r="A2167" s="317">
        <f t="shared" si="41"/>
        <v>0</v>
      </c>
    </row>
    <row r="2168" spans="1:1" x14ac:dyDescent="0.2">
      <c r="A2168" s="317">
        <f t="shared" si="41"/>
        <v>0</v>
      </c>
    </row>
    <row r="2169" spans="1:1" x14ac:dyDescent="0.2">
      <c r="A2169" s="317">
        <f t="shared" si="41"/>
        <v>0</v>
      </c>
    </row>
    <row r="2170" spans="1:1" x14ac:dyDescent="0.2">
      <c r="A2170" s="317">
        <f t="shared" si="41"/>
        <v>0</v>
      </c>
    </row>
    <row r="2171" spans="1:1" x14ac:dyDescent="0.2">
      <c r="A2171" s="317">
        <f t="shared" si="41"/>
        <v>0</v>
      </c>
    </row>
    <row r="2172" spans="1:1" x14ac:dyDescent="0.2">
      <c r="A2172" s="317">
        <f t="shared" si="41"/>
        <v>0</v>
      </c>
    </row>
    <row r="2173" spans="1:1" x14ac:dyDescent="0.2">
      <c r="A2173" s="317">
        <f t="shared" si="41"/>
        <v>0</v>
      </c>
    </row>
    <row r="2174" spans="1:1" x14ac:dyDescent="0.2">
      <c r="A2174" s="317">
        <f t="shared" si="41"/>
        <v>0</v>
      </c>
    </row>
    <row r="2175" spans="1:1" x14ac:dyDescent="0.2">
      <c r="A2175" s="317">
        <f t="shared" si="41"/>
        <v>0</v>
      </c>
    </row>
    <row r="2176" spans="1:1" x14ac:dyDescent="0.2">
      <c r="A2176" s="317">
        <f t="shared" si="41"/>
        <v>0</v>
      </c>
    </row>
    <row r="2177" spans="1:1" x14ac:dyDescent="0.2">
      <c r="A2177" s="317">
        <f t="shared" si="41"/>
        <v>0</v>
      </c>
    </row>
    <row r="2178" spans="1:1" x14ac:dyDescent="0.2">
      <c r="A2178" s="317">
        <f t="shared" si="41"/>
        <v>0</v>
      </c>
    </row>
    <row r="2179" spans="1:1" x14ac:dyDescent="0.2">
      <c r="A2179" s="317">
        <f t="shared" si="41"/>
        <v>0</v>
      </c>
    </row>
    <row r="2180" spans="1:1" x14ac:dyDescent="0.2">
      <c r="A2180" s="317">
        <f t="shared" si="41"/>
        <v>0</v>
      </c>
    </row>
    <row r="2181" spans="1:1" x14ac:dyDescent="0.2">
      <c r="A2181" s="317">
        <f t="shared" si="41"/>
        <v>0</v>
      </c>
    </row>
    <row r="2182" spans="1:1" x14ac:dyDescent="0.2">
      <c r="A2182" s="317">
        <f t="shared" si="41"/>
        <v>0</v>
      </c>
    </row>
    <row r="2183" spans="1:1" x14ac:dyDescent="0.2">
      <c r="A2183" s="317">
        <f t="shared" si="41"/>
        <v>0</v>
      </c>
    </row>
    <row r="2184" spans="1:1" x14ac:dyDescent="0.2">
      <c r="A2184" s="317">
        <f t="shared" si="41"/>
        <v>0</v>
      </c>
    </row>
    <row r="2185" spans="1:1" x14ac:dyDescent="0.2">
      <c r="A2185" s="317">
        <f t="shared" si="41"/>
        <v>0</v>
      </c>
    </row>
    <row r="2186" spans="1:1" x14ac:dyDescent="0.2">
      <c r="A2186" s="317">
        <f t="shared" si="41"/>
        <v>0</v>
      </c>
    </row>
    <row r="2187" spans="1:1" x14ac:dyDescent="0.2">
      <c r="A2187" s="317">
        <f t="shared" si="41"/>
        <v>0</v>
      </c>
    </row>
    <row r="2188" spans="1:1" x14ac:dyDescent="0.2">
      <c r="A2188" s="317">
        <f t="shared" si="41"/>
        <v>0</v>
      </c>
    </row>
    <row r="2189" spans="1:1" x14ac:dyDescent="0.2">
      <c r="A2189" s="317">
        <f t="shared" ref="A2189:A2252" si="42">INDEX(B2189:H2189,1,Sprachwahl)</f>
        <v>0</v>
      </c>
    </row>
    <row r="2190" spans="1:1" x14ac:dyDescent="0.2">
      <c r="A2190" s="317">
        <f t="shared" si="42"/>
        <v>0</v>
      </c>
    </row>
    <row r="2191" spans="1:1" x14ac:dyDescent="0.2">
      <c r="A2191" s="317">
        <f t="shared" si="42"/>
        <v>0</v>
      </c>
    </row>
    <row r="2192" spans="1:1" x14ac:dyDescent="0.2">
      <c r="A2192" s="317">
        <f t="shared" si="42"/>
        <v>0</v>
      </c>
    </row>
    <row r="2193" spans="1:1" x14ac:dyDescent="0.2">
      <c r="A2193" s="317">
        <f t="shared" si="42"/>
        <v>0</v>
      </c>
    </row>
    <row r="2194" spans="1:1" x14ac:dyDescent="0.2">
      <c r="A2194" s="317">
        <f t="shared" si="42"/>
        <v>0</v>
      </c>
    </row>
    <row r="2195" spans="1:1" x14ac:dyDescent="0.2">
      <c r="A2195" s="317">
        <f t="shared" si="42"/>
        <v>0</v>
      </c>
    </row>
    <row r="2196" spans="1:1" x14ac:dyDescent="0.2">
      <c r="A2196" s="317">
        <f t="shared" si="42"/>
        <v>0</v>
      </c>
    </row>
    <row r="2197" spans="1:1" x14ac:dyDescent="0.2">
      <c r="A2197" s="317">
        <f t="shared" si="42"/>
        <v>0</v>
      </c>
    </row>
    <row r="2198" spans="1:1" x14ac:dyDescent="0.2">
      <c r="A2198" s="317">
        <f t="shared" si="42"/>
        <v>0</v>
      </c>
    </row>
    <row r="2199" spans="1:1" x14ac:dyDescent="0.2">
      <c r="A2199" s="317">
        <f t="shared" si="42"/>
        <v>0</v>
      </c>
    </row>
    <row r="2200" spans="1:1" x14ac:dyDescent="0.2">
      <c r="A2200" s="317">
        <f t="shared" si="42"/>
        <v>0</v>
      </c>
    </row>
    <row r="2201" spans="1:1" x14ac:dyDescent="0.2">
      <c r="A2201" s="317">
        <f t="shared" si="42"/>
        <v>0</v>
      </c>
    </row>
    <row r="2202" spans="1:1" x14ac:dyDescent="0.2">
      <c r="A2202" s="317">
        <f t="shared" si="42"/>
        <v>0</v>
      </c>
    </row>
    <row r="2203" spans="1:1" x14ac:dyDescent="0.2">
      <c r="A2203" s="317">
        <f t="shared" si="42"/>
        <v>0</v>
      </c>
    </row>
    <row r="2204" spans="1:1" x14ac:dyDescent="0.2">
      <c r="A2204" s="317">
        <f t="shared" si="42"/>
        <v>0</v>
      </c>
    </row>
    <row r="2205" spans="1:1" x14ac:dyDescent="0.2">
      <c r="A2205" s="317">
        <f t="shared" si="42"/>
        <v>0</v>
      </c>
    </row>
    <row r="2206" spans="1:1" x14ac:dyDescent="0.2">
      <c r="A2206" s="317">
        <f t="shared" si="42"/>
        <v>0</v>
      </c>
    </row>
    <row r="2207" spans="1:1" x14ac:dyDescent="0.2">
      <c r="A2207" s="317">
        <f t="shared" si="42"/>
        <v>0</v>
      </c>
    </row>
    <row r="2208" spans="1:1" x14ac:dyDescent="0.2">
      <c r="A2208" s="317">
        <f t="shared" si="42"/>
        <v>0</v>
      </c>
    </row>
    <row r="2209" spans="1:1" x14ac:dyDescent="0.2">
      <c r="A2209" s="317">
        <f t="shared" si="42"/>
        <v>0</v>
      </c>
    </row>
    <row r="2210" spans="1:1" x14ac:dyDescent="0.2">
      <c r="A2210" s="317">
        <f t="shared" si="42"/>
        <v>0</v>
      </c>
    </row>
    <row r="2211" spans="1:1" x14ac:dyDescent="0.2">
      <c r="A2211" s="317">
        <f t="shared" si="42"/>
        <v>0</v>
      </c>
    </row>
    <row r="2212" spans="1:1" x14ac:dyDescent="0.2">
      <c r="A2212" s="317">
        <f t="shared" si="42"/>
        <v>0</v>
      </c>
    </row>
    <row r="2213" spans="1:1" x14ac:dyDescent="0.2">
      <c r="A2213" s="317">
        <f t="shared" si="42"/>
        <v>0</v>
      </c>
    </row>
    <row r="2214" spans="1:1" x14ac:dyDescent="0.2">
      <c r="A2214" s="317">
        <f t="shared" si="42"/>
        <v>0</v>
      </c>
    </row>
    <row r="2215" spans="1:1" x14ac:dyDescent="0.2">
      <c r="A2215" s="317">
        <f t="shared" si="42"/>
        <v>0</v>
      </c>
    </row>
    <row r="2216" spans="1:1" x14ac:dyDescent="0.2">
      <c r="A2216" s="317">
        <f t="shared" si="42"/>
        <v>0</v>
      </c>
    </row>
    <row r="2217" spans="1:1" x14ac:dyDescent="0.2">
      <c r="A2217" s="317">
        <f t="shared" si="42"/>
        <v>0</v>
      </c>
    </row>
    <row r="2218" spans="1:1" x14ac:dyDescent="0.2">
      <c r="A2218" s="317">
        <f t="shared" si="42"/>
        <v>0</v>
      </c>
    </row>
    <row r="2219" spans="1:1" x14ac:dyDescent="0.2">
      <c r="A2219" s="317">
        <f t="shared" si="42"/>
        <v>0</v>
      </c>
    </row>
    <row r="2220" spans="1:1" x14ac:dyDescent="0.2">
      <c r="A2220" s="317">
        <f t="shared" si="42"/>
        <v>0</v>
      </c>
    </row>
    <row r="2221" spans="1:1" x14ac:dyDescent="0.2">
      <c r="A2221" s="317">
        <f t="shared" si="42"/>
        <v>0</v>
      </c>
    </row>
    <row r="2222" spans="1:1" x14ac:dyDescent="0.2">
      <c r="A2222" s="317">
        <f t="shared" si="42"/>
        <v>0</v>
      </c>
    </row>
    <row r="2223" spans="1:1" x14ac:dyDescent="0.2">
      <c r="A2223" s="317">
        <f t="shared" si="42"/>
        <v>0</v>
      </c>
    </row>
    <row r="2224" spans="1:1" x14ac:dyDescent="0.2">
      <c r="A2224" s="317">
        <f t="shared" si="42"/>
        <v>0</v>
      </c>
    </row>
    <row r="2225" spans="1:1" x14ac:dyDescent="0.2">
      <c r="A2225" s="317">
        <f t="shared" si="42"/>
        <v>0</v>
      </c>
    </row>
    <row r="2226" spans="1:1" x14ac:dyDescent="0.2">
      <c r="A2226" s="317">
        <f t="shared" si="42"/>
        <v>0</v>
      </c>
    </row>
    <row r="2227" spans="1:1" x14ac:dyDescent="0.2">
      <c r="A2227" s="317">
        <f t="shared" si="42"/>
        <v>0</v>
      </c>
    </row>
    <row r="2228" spans="1:1" x14ac:dyDescent="0.2">
      <c r="A2228" s="317">
        <f t="shared" si="42"/>
        <v>0</v>
      </c>
    </row>
    <row r="2229" spans="1:1" x14ac:dyDescent="0.2">
      <c r="A2229" s="317">
        <f t="shared" si="42"/>
        <v>0</v>
      </c>
    </row>
    <row r="2230" spans="1:1" x14ac:dyDescent="0.2">
      <c r="A2230" s="317">
        <f t="shared" si="42"/>
        <v>0</v>
      </c>
    </row>
    <row r="2231" spans="1:1" x14ac:dyDescent="0.2">
      <c r="A2231" s="317">
        <f t="shared" si="42"/>
        <v>0</v>
      </c>
    </row>
    <row r="2232" spans="1:1" x14ac:dyDescent="0.2">
      <c r="A2232" s="317">
        <f t="shared" si="42"/>
        <v>0</v>
      </c>
    </row>
    <row r="2233" spans="1:1" x14ac:dyDescent="0.2">
      <c r="A2233" s="317">
        <f t="shared" si="42"/>
        <v>0</v>
      </c>
    </row>
    <row r="2234" spans="1:1" x14ac:dyDescent="0.2">
      <c r="A2234" s="317">
        <f t="shared" si="42"/>
        <v>0</v>
      </c>
    </row>
    <row r="2235" spans="1:1" x14ac:dyDescent="0.2">
      <c r="A2235" s="317">
        <f t="shared" si="42"/>
        <v>0</v>
      </c>
    </row>
    <row r="2236" spans="1:1" x14ac:dyDescent="0.2">
      <c r="A2236" s="317">
        <f t="shared" si="42"/>
        <v>0</v>
      </c>
    </row>
    <row r="2237" spans="1:1" x14ac:dyDescent="0.2">
      <c r="A2237" s="317">
        <f t="shared" si="42"/>
        <v>0</v>
      </c>
    </row>
    <row r="2238" spans="1:1" x14ac:dyDescent="0.2">
      <c r="A2238" s="317">
        <f t="shared" si="42"/>
        <v>0</v>
      </c>
    </row>
    <row r="2239" spans="1:1" x14ac:dyDescent="0.2">
      <c r="A2239" s="317">
        <f t="shared" si="42"/>
        <v>0</v>
      </c>
    </row>
    <row r="2240" spans="1:1" x14ac:dyDescent="0.2">
      <c r="A2240" s="317">
        <f t="shared" si="42"/>
        <v>0</v>
      </c>
    </row>
    <row r="2241" spans="1:1" x14ac:dyDescent="0.2">
      <c r="A2241" s="317">
        <f t="shared" si="42"/>
        <v>0</v>
      </c>
    </row>
    <row r="2242" spans="1:1" x14ac:dyDescent="0.2">
      <c r="A2242" s="317">
        <f t="shared" si="42"/>
        <v>0</v>
      </c>
    </row>
    <row r="2243" spans="1:1" x14ac:dyDescent="0.2">
      <c r="A2243" s="317">
        <f t="shared" si="42"/>
        <v>0</v>
      </c>
    </row>
    <row r="2244" spans="1:1" x14ac:dyDescent="0.2">
      <c r="A2244" s="317">
        <f t="shared" si="42"/>
        <v>0</v>
      </c>
    </row>
    <row r="2245" spans="1:1" x14ac:dyDescent="0.2">
      <c r="A2245" s="317">
        <f t="shared" si="42"/>
        <v>0</v>
      </c>
    </row>
    <row r="2246" spans="1:1" x14ac:dyDescent="0.2">
      <c r="A2246" s="317">
        <f t="shared" si="42"/>
        <v>0</v>
      </c>
    </row>
    <row r="2247" spans="1:1" x14ac:dyDescent="0.2">
      <c r="A2247" s="317">
        <f t="shared" si="42"/>
        <v>0</v>
      </c>
    </row>
    <row r="2248" spans="1:1" x14ac:dyDescent="0.2">
      <c r="A2248" s="317">
        <f t="shared" si="42"/>
        <v>0</v>
      </c>
    </row>
    <row r="2249" spans="1:1" x14ac:dyDescent="0.2">
      <c r="A2249" s="317">
        <f t="shared" si="42"/>
        <v>0</v>
      </c>
    </row>
    <row r="2250" spans="1:1" x14ac:dyDescent="0.2">
      <c r="A2250" s="317">
        <f t="shared" si="42"/>
        <v>0</v>
      </c>
    </row>
    <row r="2251" spans="1:1" x14ac:dyDescent="0.2">
      <c r="A2251" s="317">
        <f t="shared" si="42"/>
        <v>0</v>
      </c>
    </row>
    <row r="2252" spans="1:1" x14ac:dyDescent="0.2">
      <c r="A2252" s="317">
        <f t="shared" si="42"/>
        <v>0</v>
      </c>
    </row>
    <row r="2253" spans="1:1" x14ac:dyDescent="0.2">
      <c r="A2253" s="317">
        <f t="shared" ref="A2253:A2316" si="43">INDEX(B2253:H2253,1,Sprachwahl)</f>
        <v>0</v>
      </c>
    </row>
    <row r="2254" spans="1:1" x14ac:dyDescent="0.2">
      <c r="A2254" s="317">
        <f t="shared" si="43"/>
        <v>0</v>
      </c>
    </row>
    <row r="2255" spans="1:1" x14ac:dyDescent="0.2">
      <c r="A2255" s="317">
        <f t="shared" si="43"/>
        <v>0</v>
      </c>
    </row>
    <row r="2256" spans="1:1" x14ac:dyDescent="0.2">
      <c r="A2256" s="317">
        <f t="shared" si="43"/>
        <v>0</v>
      </c>
    </row>
    <row r="2257" spans="1:1" x14ac:dyDescent="0.2">
      <c r="A2257" s="317">
        <f t="shared" si="43"/>
        <v>0</v>
      </c>
    </row>
    <row r="2258" spans="1:1" x14ac:dyDescent="0.2">
      <c r="A2258" s="317">
        <f t="shared" si="43"/>
        <v>0</v>
      </c>
    </row>
    <row r="2259" spans="1:1" x14ac:dyDescent="0.2">
      <c r="A2259" s="317">
        <f t="shared" si="43"/>
        <v>0</v>
      </c>
    </row>
    <row r="2260" spans="1:1" x14ac:dyDescent="0.2">
      <c r="A2260" s="317">
        <f t="shared" si="43"/>
        <v>0</v>
      </c>
    </row>
    <row r="2261" spans="1:1" x14ac:dyDescent="0.2">
      <c r="A2261" s="317">
        <f t="shared" si="43"/>
        <v>0</v>
      </c>
    </row>
    <row r="2262" spans="1:1" x14ac:dyDescent="0.2">
      <c r="A2262" s="317">
        <f t="shared" si="43"/>
        <v>0</v>
      </c>
    </row>
    <row r="2263" spans="1:1" x14ac:dyDescent="0.2">
      <c r="A2263" s="317">
        <f t="shared" si="43"/>
        <v>0</v>
      </c>
    </row>
    <row r="2264" spans="1:1" x14ac:dyDescent="0.2">
      <c r="A2264" s="317">
        <f t="shared" si="43"/>
        <v>0</v>
      </c>
    </row>
    <row r="2265" spans="1:1" x14ac:dyDescent="0.2">
      <c r="A2265" s="317">
        <f t="shared" si="43"/>
        <v>0</v>
      </c>
    </row>
    <row r="2266" spans="1:1" x14ac:dyDescent="0.2">
      <c r="A2266" s="317">
        <f t="shared" si="43"/>
        <v>0</v>
      </c>
    </row>
    <row r="2267" spans="1:1" x14ac:dyDescent="0.2">
      <c r="A2267" s="317">
        <f t="shared" si="43"/>
        <v>0</v>
      </c>
    </row>
    <row r="2268" spans="1:1" x14ac:dyDescent="0.2">
      <c r="A2268" s="317">
        <f t="shared" si="43"/>
        <v>0</v>
      </c>
    </row>
    <row r="2269" spans="1:1" x14ac:dyDescent="0.2">
      <c r="A2269" s="317">
        <f t="shared" si="43"/>
        <v>0</v>
      </c>
    </row>
    <row r="2270" spans="1:1" x14ac:dyDescent="0.2">
      <c r="A2270" s="317">
        <f t="shared" si="43"/>
        <v>0</v>
      </c>
    </row>
    <row r="2271" spans="1:1" x14ac:dyDescent="0.2">
      <c r="A2271" s="317">
        <f t="shared" si="43"/>
        <v>0</v>
      </c>
    </row>
    <row r="2272" spans="1:1" x14ac:dyDescent="0.2">
      <c r="A2272" s="317">
        <f t="shared" si="43"/>
        <v>0</v>
      </c>
    </row>
    <row r="2273" spans="1:1" x14ac:dyDescent="0.2">
      <c r="A2273" s="317">
        <f t="shared" si="43"/>
        <v>0</v>
      </c>
    </row>
    <row r="2274" spans="1:1" x14ac:dyDescent="0.2">
      <c r="A2274" s="317">
        <f t="shared" si="43"/>
        <v>0</v>
      </c>
    </row>
    <row r="2275" spans="1:1" x14ac:dyDescent="0.2">
      <c r="A2275" s="317">
        <f t="shared" si="43"/>
        <v>0</v>
      </c>
    </row>
    <row r="2276" spans="1:1" x14ac:dyDescent="0.2">
      <c r="A2276" s="317">
        <f t="shared" si="43"/>
        <v>0</v>
      </c>
    </row>
    <row r="2277" spans="1:1" x14ac:dyDescent="0.2">
      <c r="A2277" s="317">
        <f t="shared" si="43"/>
        <v>0</v>
      </c>
    </row>
    <row r="2278" spans="1:1" x14ac:dyDescent="0.2">
      <c r="A2278" s="317">
        <f t="shared" si="43"/>
        <v>0</v>
      </c>
    </row>
    <row r="2279" spans="1:1" x14ac:dyDescent="0.2">
      <c r="A2279" s="317">
        <f t="shared" si="43"/>
        <v>0</v>
      </c>
    </row>
    <row r="2280" spans="1:1" x14ac:dyDescent="0.2">
      <c r="A2280" s="317">
        <f t="shared" si="43"/>
        <v>0</v>
      </c>
    </row>
    <row r="2281" spans="1:1" x14ac:dyDescent="0.2">
      <c r="A2281" s="317">
        <f t="shared" si="43"/>
        <v>0</v>
      </c>
    </row>
    <row r="2282" spans="1:1" x14ac:dyDescent="0.2">
      <c r="A2282" s="317">
        <f t="shared" si="43"/>
        <v>0</v>
      </c>
    </row>
    <row r="2283" spans="1:1" x14ac:dyDescent="0.2">
      <c r="A2283" s="317">
        <f t="shared" si="43"/>
        <v>0</v>
      </c>
    </row>
    <row r="2284" spans="1:1" x14ac:dyDescent="0.2">
      <c r="A2284" s="317">
        <f t="shared" si="43"/>
        <v>0</v>
      </c>
    </row>
    <row r="2285" spans="1:1" x14ac:dyDescent="0.2">
      <c r="A2285" s="317">
        <f t="shared" si="43"/>
        <v>0</v>
      </c>
    </row>
    <row r="2286" spans="1:1" x14ac:dyDescent="0.2">
      <c r="A2286" s="317">
        <f t="shared" si="43"/>
        <v>0</v>
      </c>
    </row>
    <row r="2287" spans="1:1" x14ac:dyDescent="0.2">
      <c r="A2287" s="317">
        <f t="shared" si="43"/>
        <v>0</v>
      </c>
    </row>
    <row r="2288" spans="1:1" x14ac:dyDescent="0.2">
      <c r="A2288" s="317">
        <f t="shared" si="43"/>
        <v>0</v>
      </c>
    </row>
    <row r="2289" spans="1:1" x14ac:dyDescent="0.2">
      <c r="A2289" s="317">
        <f t="shared" si="43"/>
        <v>0</v>
      </c>
    </row>
    <row r="2290" spans="1:1" x14ac:dyDescent="0.2">
      <c r="A2290" s="317">
        <f t="shared" si="43"/>
        <v>0</v>
      </c>
    </row>
    <row r="2291" spans="1:1" x14ac:dyDescent="0.2">
      <c r="A2291" s="317">
        <f t="shared" si="43"/>
        <v>0</v>
      </c>
    </row>
    <row r="2292" spans="1:1" x14ac:dyDescent="0.2">
      <c r="A2292" s="317">
        <f t="shared" si="43"/>
        <v>0</v>
      </c>
    </row>
    <row r="2293" spans="1:1" x14ac:dyDescent="0.2">
      <c r="A2293" s="317">
        <f t="shared" si="43"/>
        <v>0</v>
      </c>
    </row>
    <row r="2294" spans="1:1" x14ac:dyDescent="0.2">
      <c r="A2294" s="317">
        <f t="shared" si="43"/>
        <v>0</v>
      </c>
    </row>
    <row r="2295" spans="1:1" x14ac:dyDescent="0.2">
      <c r="A2295" s="317">
        <f t="shared" si="43"/>
        <v>0</v>
      </c>
    </row>
    <row r="2296" spans="1:1" x14ac:dyDescent="0.2">
      <c r="A2296" s="317">
        <f t="shared" si="43"/>
        <v>0</v>
      </c>
    </row>
    <row r="2297" spans="1:1" x14ac:dyDescent="0.2">
      <c r="A2297" s="317">
        <f t="shared" si="43"/>
        <v>0</v>
      </c>
    </row>
    <row r="2298" spans="1:1" x14ac:dyDescent="0.2">
      <c r="A2298" s="317">
        <f t="shared" si="43"/>
        <v>0</v>
      </c>
    </row>
    <row r="2299" spans="1:1" x14ac:dyDescent="0.2">
      <c r="A2299" s="317">
        <f t="shared" si="43"/>
        <v>0</v>
      </c>
    </row>
    <row r="2300" spans="1:1" x14ac:dyDescent="0.2">
      <c r="A2300" s="317">
        <f t="shared" si="43"/>
        <v>0</v>
      </c>
    </row>
    <row r="2301" spans="1:1" x14ac:dyDescent="0.2">
      <c r="A2301" s="317">
        <f t="shared" si="43"/>
        <v>0</v>
      </c>
    </row>
    <row r="2302" spans="1:1" x14ac:dyDescent="0.2">
      <c r="A2302" s="317">
        <f t="shared" si="43"/>
        <v>0</v>
      </c>
    </row>
    <row r="2303" spans="1:1" x14ac:dyDescent="0.2">
      <c r="A2303" s="317">
        <f t="shared" si="43"/>
        <v>0</v>
      </c>
    </row>
    <row r="2304" spans="1:1" x14ac:dyDescent="0.2">
      <c r="A2304" s="317">
        <f t="shared" si="43"/>
        <v>0</v>
      </c>
    </row>
    <row r="2305" spans="1:1" x14ac:dyDescent="0.2">
      <c r="A2305" s="317">
        <f t="shared" si="43"/>
        <v>0</v>
      </c>
    </row>
    <row r="2306" spans="1:1" x14ac:dyDescent="0.2">
      <c r="A2306" s="317">
        <f t="shared" si="43"/>
        <v>0</v>
      </c>
    </row>
    <row r="2307" spans="1:1" x14ac:dyDescent="0.2">
      <c r="A2307" s="317">
        <f t="shared" si="43"/>
        <v>0</v>
      </c>
    </row>
    <row r="2308" spans="1:1" x14ac:dyDescent="0.2">
      <c r="A2308" s="317">
        <f t="shared" si="43"/>
        <v>0</v>
      </c>
    </row>
    <row r="2309" spans="1:1" x14ac:dyDescent="0.2">
      <c r="A2309" s="317">
        <f t="shared" si="43"/>
        <v>0</v>
      </c>
    </row>
    <row r="2310" spans="1:1" x14ac:dyDescent="0.2">
      <c r="A2310" s="317">
        <f t="shared" si="43"/>
        <v>0</v>
      </c>
    </row>
    <row r="2311" spans="1:1" x14ac:dyDescent="0.2">
      <c r="A2311" s="317">
        <f t="shared" si="43"/>
        <v>0</v>
      </c>
    </row>
    <row r="2312" spans="1:1" x14ac:dyDescent="0.2">
      <c r="A2312" s="317">
        <f t="shared" si="43"/>
        <v>0</v>
      </c>
    </row>
    <row r="2313" spans="1:1" x14ac:dyDescent="0.2">
      <c r="A2313" s="317">
        <f t="shared" si="43"/>
        <v>0</v>
      </c>
    </row>
    <row r="2314" spans="1:1" x14ac:dyDescent="0.2">
      <c r="A2314" s="317">
        <f t="shared" si="43"/>
        <v>0</v>
      </c>
    </row>
    <row r="2315" spans="1:1" x14ac:dyDescent="0.2">
      <c r="A2315" s="317">
        <f t="shared" si="43"/>
        <v>0</v>
      </c>
    </row>
    <row r="2316" spans="1:1" x14ac:dyDescent="0.2">
      <c r="A2316" s="317">
        <f t="shared" si="43"/>
        <v>0</v>
      </c>
    </row>
    <row r="2317" spans="1:1" x14ac:dyDescent="0.2">
      <c r="A2317" s="317">
        <f t="shared" ref="A2317:A2380" si="44">INDEX(B2317:H2317,1,Sprachwahl)</f>
        <v>0</v>
      </c>
    </row>
    <row r="2318" spans="1:1" x14ac:dyDescent="0.2">
      <c r="A2318" s="317">
        <f t="shared" si="44"/>
        <v>0</v>
      </c>
    </row>
    <row r="2319" spans="1:1" x14ac:dyDescent="0.2">
      <c r="A2319" s="317">
        <f t="shared" si="44"/>
        <v>0</v>
      </c>
    </row>
    <row r="2320" spans="1:1" x14ac:dyDescent="0.2">
      <c r="A2320" s="317">
        <f t="shared" si="44"/>
        <v>0</v>
      </c>
    </row>
    <row r="2321" spans="1:1" x14ac:dyDescent="0.2">
      <c r="A2321" s="317">
        <f t="shared" si="44"/>
        <v>0</v>
      </c>
    </row>
    <row r="2322" spans="1:1" x14ac:dyDescent="0.2">
      <c r="A2322" s="317">
        <f t="shared" si="44"/>
        <v>0</v>
      </c>
    </row>
    <row r="2323" spans="1:1" x14ac:dyDescent="0.2">
      <c r="A2323" s="317">
        <f t="shared" si="44"/>
        <v>0</v>
      </c>
    </row>
    <row r="2324" spans="1:1" x14ac:dyDescent="0.2">
      <c r="A2324" s="317">
        <f t="shared" si="44"/>
        <v>0</v>
      </c>
    </row>
    <row r="2325" spans="1:1" x14ac:dyDescent="0.2">
      <c r="A2325" s="317">
        <f t="shared" si="44"/>
        <v>0</v>
      </c>
    </row>
    <row r="2326" spans="1:1" x14ac:dyDescent="0.2">
      <c r="A2326" s="317">
        <f t="shared" si="44"/>
        <v>0</v>
      </c>
    </row>
    <row r="2327" spans="1:1" x14ac:dyDescent="0.2">
      <c r="A2327" s="317">
        <f t="shared" si="44"/>
        <v>0</v>
      </c>
    </row>
    <row r="2328" spans="1:1" x14ac:dyDescent="0.2">
      <c r="A2328" s="317">
        <f t="shared" si="44"/>
        <v>0</v>
      </c>
    </row>
    <row r="2329" spans="1:1" x14ac:dyDescent="0.2">
      <c r="A2329" s="317">
        <f t="shared" si="44"/>
        <v>0</v>
      </c>
    </row>
    <row r="2330" spans="1:1" x14ac:dyDescent="0.2">
      <c r="A2330" s="317">
        <f t="shared" si="44"/>
        <v>0</v>
      </c>
    </row>
    <row r="2331" spans="1:1" x14ac:dyDescent="0.2">
      <c r="A2331" s="317">
        <f t="shared" si="44"/>
        <v>0</v>
      </c>
    </row>
    <row r="2332" spans="1:1" x14ac:dyDescent="0.2">
      <c r="A2332" s="317">
        <f t="shared" si="44"/>
        <v>0</v>
      </c>
    </row>
    <row r="2333" spans="1:1" x14ac:dyDescent="0.2">
      <c r="A2333" s="317">
        <f t="shared" si="44"/>
        <v>0</v>
      </c>
    </row>
    <row r="2334" spans="1:1" x14ac:dyDescent="0.2">
      <c r="A2334" s="317">
        <f t="shared" si="44"/>
        <v>0</v>
      </c>
    </row>
    <row r="2335" spans="1:1" x14ac:dyDescent="0.2">
      <c r="A2335" s="317">
        <f t="shared" si="44"/>
        <v>0</v>
      </c>
    </row>
    <row r="2336" spans="1:1" x14ac:dyDescent="0.2">
      <c r="A2336" s="317">
        <f t="shared" si="44"/>
        <v>0</v>
      </c>
    </row>
    <row r="2337" spans="1:1" x14ac:dyDescent="0.2">
      <c r="A2337" s="317">
        <f t="shared" si="44"/>
        <v>0</v>
      </c>
    </row>
    <row r="2338" spans="1:1" x14ac:dyDescent="0.2">
      <c r="A2338" s="317">
        <f t="shared" si="44"/>
        <v>0</v>
      </c>
    </row>
    <row r="2339" spans="1:1" x14ac:dyDescent="0.2">
      <c r="A2339" s="317">
        <f t="shared" si="44"/>
        <v>0</v>
      </c>
    </row>
    <row r="2340" spans="1:1" x14ac:dyDescent="0.2">
      <c r="A2340" s="317">
        <f t="shared" si="44"/>
        <v>0</v>
      </c>
    </row>
    <row r="2341" spans="1:1" x14ac:dyDescent="0.2">
      <c r="A2341" s="317">
        <f t="shared" si="44"/>
        <v>0</v>
      </c>
    </row>
    <row r="2342" spans="1:1" x14ac:dyDescent="0.2">
      <c r="A2342" s="317">
        <f t="shared" si="44"/>
        <v>0</v>
      </c>
    </row>
    <row r="2343" spans="1:1" x14ac:dyDescent="0.2">
      <c r="A2343" s="317">
        <f t="shared" si="44"/>
        <v>0</v>
      </c>
    </row>
    <row r="2344" spans="1:1" x14ac:dyDescent="0.2">
      <c r="A2344" s="317">
        <f t="shared" si="44"/>
        <v>0</v>
      </c>
    </row>
    <row r="2345" spans="1:1" x14ac:dyDescent="0.2">
      <c r="A2345" s="317">
        <f t="shared" si="44"/>
        <v>0</v>
      </c>
    </row>
    <row r="2346" spans="1:1" x14ac:dyDescent="0.2">
      <c r="A2346" s="317">
        <f t="shared" si="44"/>
        <v>0</v>
      </c>
    </row>
    <row r="2347" spans="1:1" x14ac:dyDescent="0.2">
      <c r="A2347" s="317">
        <f t="shared" si="44"/>
        <v>0</v>
      </c>
    </row>
    <row r="2348" spans="1:1" x14ac:dyDescent="0.2">
      <c r="A2348" s="317">
        <f t="shared" si="44"/>
        <v>0</v>
      </c>
    </row>
    <row r="2349" spans="1:1" x14ac:dyDescent="0.2">
      <c r="A2349" s="317">
        <f t="shared" si="44"/>
        <v>0</v>
      </c>
    </row>
    <row r="2350" spans="1:1" x14ac:dyDescent="0.2">
      <c r="A2350" s="317">
        <f t="shared" si="44"/>
        <v>0</v>
      </c>
    </row>
    <row r="2351" spans="1:1" x14ac:dyDescent="0.2">
      <c r="A2351" s="317">
        <f t="shared" si="44"/>
        <v>0</v>
      </c>
    </row>
    <row r="2352" spans="1:1" x14ac:dyDescent="0.2">
      <c r="A2352" s="317">
        <f t="shared" si="44"/>
        <v>0</v>
      </c>
    </row>
    <row r="2353" spans="1:1" x14ac:dyDescent="0.2">
      <c r="A2353" s="317">
        <f t="shared" si="44"/>
        <v>0</v>
      </c>
    </row>
    <row r="2354" spans="1:1" x14ac:dyDescent="0.2">
      <c r="A2354" s="317">
        <f t="shared" si="44"/>
        <v>0</v>
      </c>
    </row>
    <row r="2355" spans="1:1" x14ac:dyDescent="0.2">
      <c r="A2355" s="317">
        <f t="shared" si="44"/>
        <v>0</v>
      </c>
    </row>
    <row r="2356" spans="1:1" x14ac:dyDescent="0.2">
      <c r="A2356" s="317">
        <f t="shared" si="44"/>
        <v>0</v>
      </c>
    </row>
    <row r="2357" spans="1:1" x14ac:dyDescent="0.2">
      <c r="A2357" s="317">
        <f t="shared" si="44"/>
        <v>0</v>
      </c>
    </row>
    <row r="2358" spans="1:1" x14ac:dyDescent="0.2">
      <c r="A2358" s="317">
        <f t="shared" si="44"/>
        <v>0</v>
      </c>
    </row>
    <row r="2359" spans="1:1" x14ac:dyDescent="0.2">
      <c r="A2359" s="317">
        <f t="shared" si="44"/>
        <v>0</v>
      </c>
    </row>
    <row r="2360" spans="1:1" x14ac:dyDescent="0.2">
      <c r="A2360" s="317">
        <f t="shared" si="44"/>
        <v>0</v>
      </c>
    </row>
    <row r="2361" spans="1:1" x14ac:dyDescent="0.2">
      <c r="A2361" s="317">
        <f t="shared" si="44"/>
        <v>0</v>
      </c>
    </row>
    <row r="2362" spans="1:1" x14ac:dyDescent="0.2">
      <c r="A2362" s="317">
        <f t="shared" si="44"/>
        <v>0</v>
      </c>
    </row>
    <row r="2363" spans="1:1" x14ac:dyDescent="0.2">
      <c r="A2363" s="317">
        <f t="shared" si="44"/>
        <v>0</v>
      </c>
    </row>
    <row r="2364" spans="1:1" x14ac:dyDescent="0.2">
      <c r="A2364" s="317">
        <f t="shared" si="44"/>
        <v>0</v>
      </c>
    </row>
    <row r="2365" spans="1:1" x14ac:dyDescent="0.2">
      <c r="A2365" s="317">
        <f t="shared" si="44"/>
        <v>0</v>
      </c>
    </row>
    <row r="2366" spans="1:1" x14ac:dyDescent="0.2">
      <c r="A2366" s="317">
        <f t="shared" si="44"/>
        <v>0</v>
      </c>
    </row>
    <row r="2367" spans="1:1" x14ac:dyDescent="0.2">
      <c r="A2367" s="317">
        <f t="shared" si="44"/>
        <v>0</v>
      </c>
    </row>
    <row r="2368" spans="1:1" x14ac:dyDescent="0.2">
      <c r="A2368" s="317">
        <f t="shared" si="44"/>
        <v>0</v>
      </c>
    </row>
    <row r="2369" spans="1:1" x14ac:dyDescent="0.2">
      <c r="A2369" s="317">
        <f t="shared" si="44"/>
        <v>0</v>
      </c>
    </row>
    <row r="2370" spans="1:1" x14ac:dyDescent="0.2">
      <c r="A2370" s="317">
        <f t="shared" si="44"/>
        <v>0</v>
      </c>
    </row>
    <row r="2371" spans="1:1" x14ac:dyDescent="0.2">
      <c r="A2371" s="317">
        <f t="shared" si="44"/>
        <v>0</v>
      </c>
    </row>
    <row r="2372" spans="1:1" x14ac:dyDescent="0.2">
      <c r="A2372" s="317">
        <f t="shared" si="44"/>
        <v>0</v>
      </c>
    </row>
    <row r="2373" spans="1:1" x14ac:dyDescent="0.2">
      <c r="A2373" s="317">
        <f t="shared" si="44"/>
        <v>0</v>
      </c>
    </row>
    <row r="2374" spans="1:1" x14ac:dyDescent="0.2">
      <c r="A2374" s="317">
        <f t="shared" si="44"/>
        <v>0</v>
      </c>
    </row>
    <row r="2375" spans="1:1" x14ac:dyDescent="0.2">
      <c r="A2375" s="317">
        <f t="shared" si="44"/>
        <v>0</v>
      </c>
    </row>
    <row r="2376" spans="1:1" x14ac:dyDescent="0.2">
      <c r="A2376" s="317">
        <f t="shared" si="44"/>
        <v>0</v>
      </c>
    </row>
    <row r="2377" spans="1:1" x14ac:dyDescent="0.2">
      <c r="A2377" s="317">
        <f t="shared" si="44"/>
        <v>0</v>
      </c>
    </row>
    <row r="2378" spans="1:1" x14ac:dyDescent="0.2">
      <c r="A2378" s="317">
        <f t="shared" si="44"/>
        <v>0</v>
      </c>
    </row>
    <row r="2379" spans="1:1" x14ac:dyDescent="0.2">
      <c r="A2379" s="317">
        <f t="shared" si="44"/>
        <v>0</v>
      </c>
    </row>
    <row r="2380" spans="1:1" x14ac:dyDescent="0.2">
      <c r="A2380" s="317">
        <f t="shared" si="44"/>
        <v>0</v>
      </c>
    </row>
    <row r="2381" spans="1:1" x14ac:dyDescent="0.2">
      <c r="A2381" s="317">
        <f t="shared" ref="A2381:A2444" si="45">INDEX(B2381:H2381,1,Sprachwahl)</f>
        <v>0</v>
      </c>
    </row>
    <row r="2382" spans="1:1" x14ac:dyDescent="0.2">
      <c r="A2382" s="317">
        <f t="shared" si="45"/>
        <v>0</v>
      </c>
    </row>
    <row r="2383" spans="1:1" x14ac:dyDescent="0.2">
      <c r="A2383" s="317">
        <f t="shared" si="45"/>
        <v>0</v>
      </c>
    </row>
    <row r="2384" spans="1:1" x14ac:dyDescent="0.2">
      <c r="A2384" s="317">
        <f t="shared" si="45"/>
        <v>0</v>
      </c>
    </row>
    <row r="2385" spans="1:1" x14ac:dyDescent="0.2">
      <c r="A2385" s="317">
        <f t="shared" si="45"/>
        <v>0</v>
      </c>
    </row>
    <row r="2386" spans="1:1" x14ac:dyDescent="0.2">
      <c r="A2386" s="317">
        <f t="shared" si="45"/>
        <v>0</v>
      </c>
    </row>
    <row r="2387" spans="1:1" x14ac:dyDescent="0.2">
      <c r="A2387" s="317">
        <f t="shared" si="45"/>
        <v>0</v>
      </c>
    </row>
    <row r="2388" spans="1:1" x14ac:dyDescent="0.2">
      <c r="A2388" s="317">
        <f t="shared" si="45"/>
        <v>0</v>
      </c>
    </row>
    <row r="2389" spans="1:1" x14ac:dyDescent="0.2">
      <c r="A2389" s="317">
        <f t="shared" si="45"/>
        <v>0</v>
      </c>
    </row>
    <row r="2390" spans="1:1" x14ac:dyDescent="0.2">
      <c r="A2390" s="317">
        <f t="shared" si="45"/>
        <v>0</v>
      </c>
    </row>
    <row r="2391" spans="1:1" x14ac:dyDescent="0.2">
      <c r="A2391" s="317">
        <f t="shared" si="45"/>
        <v>0</v>
      </c>
    </row>
    <row r="2392" spans="1:1" x14ac:dyDescent="0.2">
      <c r="A2392" s="317">
        <f t="shared" si="45"/>
        <v>0</v>
      </c>
    </row>
    <row r="2393" spans="1:1" x14ac:dyDescent="0.2">
      <c r="A2393" s="317">
        <f t="shared" si="45"/>
        <v>0</v>
      </c>
    </row>
    <row r="2394" spans="1:1" x14ac:dyDescent="0.2">
      <c r="A2394" s="317">
        <f t="shared" si="45"/>
        <v>0</v>
      </c>
    </row>
    <row r="2395" spans="1:1" x14ac:dyDescent="0.2">
      <c r="A2395" s="317">
        <f t="shared" si="45"/>
        <v>0</v>
      </c>
    </row>
    <row r="2396" spans="1:1" x14ac:dyDescent="0.2">
      <c r="A2396" s="317">
        <f t="shared" si="45"/>
        <v>0</v>
      </c>
    </row>
    <row r="2397" spans="1:1" x14ac:dyDescent="0.2">
      <c r="A2397" s="317">
        <f t="shared" si="45"/>
        <v>0</v>
      </c>
    </row>
    <row r="2398" spans="1:1" x14ac:dyDescent="0.2">
      <c r="A2398" s="317">
        <f t="shared" si="45"/>
        <v>0</v>
      </c>
    </row>
    <row r="2399" spans="1:1" x14ac:dyDescent="0.2">
      <c r="A2399" s="317">
        <f t="shared" si="45"/>
        <v>0</v>
      </c>
    </row>
    <row r="2400" spans="1:1" x14ac:dyDescent="0.2">
      <c r="A2400" s="317">
        <f t="shared" si="45"/>
        <v>0</v>
      </c>
    </row>
    <row r="2401" spans="1:1" x14ac:dyDescent="0.2">
      <c r="A2401" s="317">
        <f t="shared" si="45"/>
        <v>0</v>
      </c>
    </row>
    <row r="2402" spans="1:1" x14ac:dyDescent="0.2">
      <c r="A2402" s="317">
        <f t="shared" si="45"/>
        <v>0</v>
      </c>
    </row>
    <row r="2403" spans="1:1" x14ac:dyDescent="0.2">
      <c r="A2403" s="317">
        <f t="shared" si="45"/>
        <v>0</v>
      </c>
    </row>
    <row r="2404" spans="1:1" x14ac:dyDescent="0.2">
      <c r="A2404" s="317">
        <f t="shared" si="45"/>
        <v>0</v>
      </c>
    </row>
    <row r="2405" spans="1:1" x14ac:dyDescent="0.2">
      <c r="A2405" s="317">
        <f t="shared" si="45"/>
        <v>0</v>
      </c>
    </row>
    <row r="2406" spans="1:1" x14ac:dyDescent="0.2">
      <c r="A2406" s="317">
        <f t="shared" si="45"/>
        <v>0</v>
      </c>
    </row>
    <row r="2407" spans="1:1" x14ac:dyDescent="0.2">
      <c r="A2407" s="317">
        <f t="shared" si="45"/>
        <v>0</v>
      </c>
    </row>
    <row r="2408" spans="1:1" x14ac:dyDescent="0.2">
      <c r="A2408" s="317">
        <f t="shared" si="45"/>
        <v>0</v>
      </c>
    </row>
    <row r="2409" spans="1:1" x14ac:dyDescent="0.2">
      <c r="A2409" s="317">
        <f t="shared" si="45"/>
        <v>0</v>
      </c>
    </row>
    <row r="2410" spans="1:1" x14ac:dyDescent="0.2">
      <c r="A2410" s="317">
        <f t="shared" si="45"/>
        <v>0</v>
      </c>
    </row>
    <row r="2411" spans="1:1" x14ac:dyDescent="0.2">
      <c r="A2411" s="317">
        <f t="shared" si="45"/>
        <v>0</v>
      </c>
    </row>
    <row r="2412" spans="1:1" x14ac:dyDescent="0.2">
      <c r="A2412" s="317">
        <f t="shared" si="45"/>
        <v>0</v>
      </c>
    </row>
    <row r="2413" spans="1:1" x14ac:dyDescent="0.2">
      <c r="A2413" s="317">
        <f t="shared" si="45"/>
        <v>0</v>
      </c>
    </row>
    <row r="2414" spans="1:1" x14ac:dyDescent="0.2">
      <c r="A2414" s="317">
        <f t="shared" si="45"/>
        <v>0</v>
      </c>
    </row>
    <row r="2415" spans="1:1" x14ac:dyDescent="0.2">
      <c r="A2415" s="317">
        <f t="shared" si="45"/>
        <v>0</v>
      </c>
    </row>
    <row r="2416" spans="1:1" x14ac:dyDescent="0.2">
      <c r="A2416" s="317">
        <f t="shared" si="45"/>
        <v>0</v>
      </c>
    </row>
    <row r="2417" spans="1:1" x14ac:dyDescent="0.2">
      <c r="A2417" s="317">
        <f t="shared" si="45"/>
        <v>0</v>
      </c>
    </row>
    <row r="2418" spans="1:1" x14ac:dyDescent="0.2">
      <c r="A2418" s="317">
        <f t="shared" si="45"/>
        <v>0</v>
      </c>
    </row>
    <row r="2419" spans="1:1" x14ac:dyDescent="0.2">
      <c r="A2419" s="317">
        <f t="shared" si="45"/>
        <v>0</v>
      </c>
    </row>
    <row r="2420" spans="1:1" x14ac:dyDescent="0.2">
      <c r="A2420" s="317">
        <f t="shared" si="45"/>
        <v>0</v>
      </c>
    </row>
    <row r="2421" spans="1:1" x14ac:dyDescent="0.2">
      <c r="A2421" s="317">
        <f t="shared" si="45"/>
        <v>0</v>
      </c>
    </row>
    <row r="2422" spans="1:1" x14ac:dyDescent="0.2">
      <c r="A2422" s="317">
        <f t="shared" si="45"/>
        <v>0</v>
      </c>
    </row>
    <row r="2423" spans="1:1" x14ac:dyDescent="0.2">
      <c r="A2423" s="317">
        <f t="shared" si="45"/>
        <v>0</v>
      </c>
    </row>
    <row r="2424" spans="1:1" x14ac:dyDescent="0.2">
      <c r="A2424" s="317">
        <f t="shared" si="45"/>
        <v>0</v>
      </c>
    </row>
    <row r="2425" spans="1:1" x14ac:dyDescent="0.2">
      <c r="A2425" s="317">
        <f t="shared" si="45"/>
        <v>0</v>
      </c>
    </row>
    <row r="2426" spans="1:1" x14ac:dyDescent="0.2">
      <c r="A2426" s="317">
        <f t="shared" si="45"/>
        <v>0</v>
      </c>
    </row>
    <row r="2427" spans="1:1" x14ac:dyDescent="0.2">
      <c r="A2427" s="317">
        <f t="shared" si="45"/>
        <v>0</v>
      </c>
    </row>
    <row r="2428" spans="1:1" x14ac:dyDescent="0.2">
      <c r="A2428" s="317">
        <f t="shared" si="45"/>
        <v>0</v>
      </c>
    </row>
    <row r="2429" spans="1:1" x14ac:dyDescent="0.2">
      <c r="A2429" s="317">
        <f t="shared" si="45"/>
        <v>0</v>
      </c>
    </row>
    <row r="2430" spans="1:1" x14ac:dyDescent="0.2">
      <c r="A2430" s="317">
        <f t="shared" si="45"/>
        <v>0</v>
      </c>
    </row>
    <row r="2431" spans="1:1" x14ac:dyDescent="0.2">
      <c r="A2431" s="317">
        <f t="shared" si="45"/>
        <v>0</v>
      </c>
    </row>
    <row r="2432" spans="1:1" x14ac:dyDescent="0.2">
      <c r="A2432" s="317">
        <f t="shared" si="45"/>
        <v>0</v>
      </c>
    </row>
    <row r="2433" spans="1:1" x14ac:dyDescent="0.2">
      <c r="A2433" s="317">
        <f t="shared" si="45"/>
        <v>0</v>
      </c>
    </row>
    <row r="2434" spans="1:1" x14ac:dyDescent="0.2">
      <c r="A2434" s="317">
        <f t="shared" si="45"/>
        <v>0</v>
      </c>
    </row>
    <row r="2435" spans="1:1" x14ac:dyDescent="0.2">
      <c r="A2435" s="317">
        <f t="shared" si="45"/>
        <v>0</v>
      </c>
    </row>
    <row r="2436" spans="1:1" x14ac:dyDescent="0.2">
      <c r="A2436" s="317">
        <f t="shared" si="45"/>
        <v>0</v>
      </c>
    </row>
    <row r="2437" spans="1:1" x14ac:dyDescent="0.2">
      <c r="A2437" s="317">
        <f t="shared" si="45"/>
        <v>0</v>
      </c>
    </row>
    <row r="2438" spans="1:1" x14ac:dyDescent="0.2">
      <c r="A2438" s="317">
        <f t="shared" si="45"/>
        <v>0</v>
      </c>
    </row>
    <row r="2439" spans="1:1" x14ac:dyDescent="0.2">
      <c r="A2439" s="317">
        <f t="shared" si="45"/>
        <v>0</v>
      </c>
    </row>
    <row r="2440" spans="1:1" x14ac:dyDescent="0.2">
      <c r="A2440" s="317">
        <f t="shared" si="45"/>
        <v>0</v>
      </c>
    </row>
    <row r="2441" spans="1:1" x14ac:dyDescent="0.2">
      <c r="A2441" s="317">
        <f t="shared" si="45"/>
        <v>0</v>
      </c>
    </row>
    <row r="2442" spans="1:1" x14ac:dyDescent="0.2">
      <c r="A2442" s="317">
        <f t="shared" si="45"/>
        <v>0</v>
      </c>
    </row>
    <row r="2443" spans="1:1" x14ac:dyDescent="0.2">
      <c r="A2443" s="317">
        <f t="shared" si="45"/>
        <v>0</v>
      </c>
    </row>
    <row r="2444" spans="1:1" x14ac:dyDescent="0.2">
      <c r="A2444" s="317">
        <f t="shared" si="45"/>
        <v>0</v>
      </c>
    </row>
    <row r="2445" spans="1:1" x14ac:dyDescent="0.2">
      <c r="A2445" s="317">
        <f t="shared" ref="A2445:A2508" si="46">INDEX(B2445:H2445,1,Sprachwahl)</f>
        <v>0</v>
      </c>
    </row>
    <row r="2446" spans="1:1" x14ac:dyDescent="0.2">
      <c r="A2446" s="317">
        <f t="shared" si="46"/>
        <v>0</v>
      </c>
    </row>
    <row r="2447" spans="1:1" x14ac:dyDescent="0.2">
      <c r="A2447" s="317">
        <f t="shared" si="46"/>
        <v>0</v>
      </c>
    </row>
    <row r="2448" spans="1:1" x14ac:dyDescent="0.2">
      <c r="A2448" s="317">
        <f t="shared" si="46"/>
        <v>0</v>
      </c>
    </row>
    <row r="2449" spans="1:1" x14ac:dyDescent="0.2">
      <c r="A2449" s="317">
        <f t="shared" si="46"/>
        <v>0</v>
      </c>
    </row>
    <row r="2450" spans="1:1" x14ac:dyDescent="0.2">
      <c r="A2450" s="317">
        <f t="shared" si="46"/>
        <v>0</v>
      </c>
    </row>
    <row r="2451" spans="1:1" x14ac:dyDescent="0.2">
      <c r="A2451" s="317">
        <f t="shared" si="46"/>
        <v>0</v>
      </c>
    </row>
    <row r="2452" spans="1:1" x14ac:dyDescent="0.2">
      <c r="A2452" s="317">
        <f t="shared" si="46"/>
        <v>0</v>
      </c>
    </row>
    <row r="2453" spans="1:1" x14ac:dyDescent="0.2">
      <c r="A2453" s="317">
        <f t="shared" si="46"/>
        <v>0</v>
      </c>
    </row>
    <row r="2454" spans="1:1" x14ac:dyDescent="0.2">
      <c r="A2454" s="317">
        <f t="shared" si="46"/>
        <v>0</v>
      </c>
    </row>
    <row r="2455" spans="1:1" x14ac:dyDescent="0.2">
      <c r="A2455" s="317">
        <f t="shared" si="46"/>
        <v>0</v>
      </c>
    </row>
    <row r="2456" spans="1:1" x14ac:dyDescent="0.2">
      <c r="A2456" s="317">
        <f t="shared" si="46"/>
        <v>0</v>
      </c>
    </row>
    <row r="2457" spans="1:1" x14ac:dyDescent="0.2">
      <c r="A2457" s="317">
        <f t="shared" si="46"/>
        <v>0</v>
      </c>
    </row>
    <row r="2458" spans="1:1" x14ac:dyDescent="0.2">
      <c r="A2458" s="317">
        <f t="shared" si="46"/>
        <v>0</v>
      </c>
    </row>
    <row r="2459" spans="1:1" x14ac:dyDescent="0.2">
      <c r="A2459" s="317">
        <f t="shared" si="46"/>
        <v>0</v>
      </c>
    </row>
    <row r="2460" spans="1:1" x14ac:dyDescent="0.2">
      <c r="A2460" s="317">
        <f t="shared" si="46"/>
        <v>0</v>
      </c>
    </row>
    <row r="2461" spans="1:1" x14ac:dyDescent="0.2">
      <c r="A2461" s="317">
        <f t="shared" si="46"/>
        <v>0</v>
      </c>
    </row>
    <row r="2462" spans="1:1" x14ac:dyDescent="0.2">
      <c r="A2462" s="317">
        <f t="shared" si="46"/>
        <v>0</v>
      </c>
    </row>
    <row r="2463" spans="1:1" x14ac:dyDescent="0.2">
      <c r="A2463" s="317">
        <f t="shared" si="46"/>
        <v>0</v>
      </c>
    </row>
    <row r="2464" spans="1:1" x14ac:dyDescent="0.2">
      <c r="A2464" s="317">
        <f t="shared" si="46"/>
        <v>0</v>
      </c>
    </row>
    <row r="2465" spans="1:1" x14ac:dyDescent="0.2">
      <c r="A2465" s="317">
        <f t="shared" si="46"/>
        <v>0</v>
      </c>
    </row>
    <row r="2466" spans="1:1" x14ac:dyDescent="0.2">
      <c r="A2466" s="317">
        <f t="shared" si="46"/>
        <v>0</v>
      </c>
    </row>
    <row r="2467" spans="1:1" x14ac:dyDescent="0.2">
      <c r="A2467" s="317">
        <f t="shared" si="46"/>
        <v>0</v>
      </c>
    </row>
    <row r="2468" spans="1:1" x14ac:dyDescent="0.2">
      <c r="A2468" s="317">
        <f t="shared" si="46"/>
        <v>0</v>
      </c>
    </row>
    <row r="2469" spans="1:1" x14ac:dyDescent="0.2">
      <c r="A2469" s="317">
        <f t="shared" si="46"/>
        <v>0</v>
      </c>
    </row>
    <row r="2470" spans="1:1" x14ac:dyDescent="0.2">
      <c r="A2470" s="317">
        <f t="shared" si="46"/>
        <v>0</v>
      </c>
    </row>
    <row r="2471" spans="1:1" x14ac:dyDescent="0.2">
      <c r="A2471" s="317">
        <f t="shared" si="46"/>
        <v>0</v>
      </c>
    </row>
    <row r="2472" spans="1:1" x14ac:dyDescent="0.2">
      <c r="A2472" s="317">
        <f t="shared" si="46"/>
        <v>0</v>
      </c>
    </row>
    <row r="2473" spans="1:1" x14ac:dyDescent="0.2">
      <c r="A2473" s="317">
        <f t="shared" si="46"/>
        <v>0</v>
      </c>
    </row>
    <row r="2474" spans="1:1" x14ac:dyDescent="0.2">
      <c r="A2474" s="317">
        <f t="shared" si="46"/>
        <v>0</v>
      </c>
    </row>
    <row r="2475" spans="1:1" x14ac:dyDescent="0.2">
      <c r="A2475" s="317">
        <f t="shared" si="46"/>
        <v>0</v>
      </c>
    </row>
    <row r="2476" spans="1:1" x14ac:dyDescent="0.2">
      <c r="A2476" s="317">
        <f t="shared" si="46"/>
        <v>0</v>
      </c>
    </row>
    <row r="2477" spans="1:1" x14ac:dyDescent="0.2">
      <c r="A2477" s="317">
        <f t="shared" si="46"/>
        <v>0</v>
      </c>
    </row>
    <row r="2478" spans="1:1" x14ac:dyDescent="0.2">
      <c r="A2478" s="317">
        <f t="shared" si="46"/>
        <v>0</v>
      </c>
    </row>
    <row r="2479" spans="1:1" x14ac:dyDescent="0.2">
      <c r="A2479" s="317">
        <f t="shared" si="46"/>
        <v>0</v>
      </c>
    </row>
    <row r="2480" spans="1:1" x14ac:dyDescent="0.2">
      <c r="A2480" s="317">
        <f t="shared" si="46"/>
        <v>0</v>
      </c>
    </row>
    <row r="2481" spans="1:1" x14ac:dyDescent="0.2">
      <c r="A2481" s="317">
        <f t="shared" si="46"/>
        <v>0</v>
      </c>
    </row>
    <row r="2482" spans="1:1" x14ac:dyDescent="0.2">
      <c r="A2482" s="317">
        <f t="shared" si="46"/>
        <v>0</v>
      </c>
    </row>
    <row r="2483" spans="1:1" x14ac:dyDescent="0.2">
      <c r="A2483" s="317">
        <f t="shared" si="46"/>
        <v>0</v>
      </c>
    </row>
    <row r="2484" spans="1:1" x14ac:dyDescent="0.2">
      <c r="A2484" s="317">
        <f t="shared" si="46"/>
        <v>0</v>
      </c>
    </row>
    <row r="2485" spans="1:1" x14ac:dyDescent="0.2">
      <c r="A2485" s="317">
        <f t="shared" si="46"/>
        <v>0</v>
      </c>
    </row>
    <row r="2486" spans="1:1" x14ac:dyDescent="0.2">
      <c r="A2486" s="317">
        <f t="shared" si="46"/>
        <v>0</v>
      </c>
    </row>
    <row r="2487" spans="1:1" x14ac:dyDescent="0.2">
      <c r="A2487" s="317">
        <f t="shared" si="46"/>
        <v>0</v>
      </c>
    </row>
    <row r="2488" spans="1:1" x14ac:dyDescent="0.2">
      <c r="A2488" s="317">
        <f t="shared" si="46"/>
        <v>0</v>
      </c>
    </row>
    <row r="2489" spans="1:1" x14ac:dyDescent="0.2">
      <c r="A2489" s="317">
        <f t="shared" si="46"/>
        <v>0</v>
      </c>
    </row>
    <row r="2490" spans="1:1" x14ac:dyDescent="0.2">
      <c r="A2490" s="317">
        <f t="shared" si="46"/>
        <v>0</v>
      </c>
    </row>
    <row r="2491" spans="1:1" x14ac:dyDescent="0.2">
      <c r="A2491" s="317">
        <f t="shared" si="46"/>
        <v>0</v>
      </c>
    </row>
    <row r="2492" spans="1:1" x14ac:dyDescent="0.2">
      <c r="A2492" s="317">
        <f t="shared" si="46"/>
        <v>0</v>
      </c>
    </row>
    <row r="2493" spans="1:1" x14ac:dyDescent="0.2">
      <c r="A2493" s="317">
        <f t="shared" si="46"/>
        <v>0</v>
      </c>
    </row>
    <row r="2494" spans="1:1" x14ac:dyDescent="0.2">
      <c r="A2494" s="317">
        <f t="shared" si="46"/>
        <v>0</v>
      </c>
    </row>
    <row r="2495" spans="1:1" x14ac:dyDescent="0.2">
      <c r="A2495" s="317">
        <f t="shared" si="46"/>
        <v>0</v>
      </c>
    </row>
    <row r="2496" spans="1:1" x14ac:dyDescent="0.2">
      <c r="A2496" s="317">
        <f t="shared" si="46"/>
        <v>0</v>
      </c>
    </row>
    <row r="2497" spans="1:1" x14ac:dyDescent="0.2">
      <c r="A2497" s="317">
        <f t="shared" si="46"/>
        <v>0</v>
      </c>
    </row>
    <row r="2498" spans="1:1" x14ac:dyDescent="0.2">
      <c r="A2498" s="317">
        <f t="shared" si="46"/>
        <v>0</v>
      </c>
    </row>
    <row r="2499" spans="1:1" x14ac:dyDescent="0.2">
      <c r="A2499" s="317">
        <f t="shared" si="46"/>
        <v>0</v>
      </c>
    </row>
    <row r="2500" spans="1:1" x14ac:dyDescent="0.2">
      <c r="A2500" s="317">
        <f t="shared" si="46"/>
        <v>0</v>
      </c>
    </row>
    <row r="2501" spans="1:1" x14ac:dyDescent="0.2">
      <c r="A2501" s="317">
        <f t="shared" si="46"/>
        <v>0</v>
      </c>
    </row>
    <row r="2502" spans="1:1" x14ac:dyDescent="0.2">
      <c r="A2502" s="317">
        <f t="shared" si="46"/>
        <v>0</v>
      </c>
    </row>
    <row r="2503" spans="1:1" x14ac:dyDescent="0.2">
      <c r="A2503" s="317">
        <f t="shared" si="46"/>
        <v>0</v>
      </c>
    </row>
    <row r="2504" spans="1:1" x14ac:dyDescent="0.2">
      <c r="A2504" s="317">
        <f t="shared" si="46"/>
        <v>0</v>
      </c>
    </row>
    <row r="2505" spans="1:1" x14ac:dyDescent="0.2">
      <c r="A2505" s="317">
        <f t="shared" si="46"/>
        <v>0</v>
      </c>
    </row>
    <row r="2506" spans="1:1" x14ac:dyDescent="0.2">
      <c r="A2506" s="317">
        <f t="shared" si="46"/>
        <v>0</v>
      </c>
    </row>
    <row r="2507" spans="1:1" x14ac:dyDescent="0.2">
      <c r="A2507" s="317">
        <f t="shared" si="46"/>
        <v>0</v>
      </c>
    </row>
    <row r="2508" spans="1:1" x14ac:dyDescent="0.2">
      <c r="A2508" s="317">
        <f t="shared" si="46"/>
        <v>0</v>
      </c>
    </row>
    <row r="2509" spans="1:1" x14ac:dyDescent="0.2">
      <c r="A2509" s="317">
        <f t="shared" ref="A2509:A2572" si="47">INDEX(B2509:H2509,1,Sprachwahl)</f>
        <v>0</v>
      </c>
    </row>
    <row r="2510" spans="1:1" x14ac:dyDescent="0.2">
      <c r="A2510" s="317">
        <f t="shared" si="47"/>
        <v>0</v>
      </c>
    </row>
    <row r="2511" spans="1:1" x14ac:dyDescent="0.2">
      <c r="A2511" s="317">
        <f t="shared" si="47"/>
        <v>0</v>
      </c>
    </row>
    <row r="2512" spans="1:1" x14ac:dyDescent="0.2">
      <c r="A2512" s="317">
        <f t="shared" si="47"/>
        <v>0</v>
      </c>
    </row>
    <row r="2513" spans="1:1" x14ac:dyDescent="0.2">
      <c r="A2513" s="317">
        <f t="shared" si="47"/>
        <v>0</v>
      </c>
    </row>
    <row r="2514" spans="1:1" x14ac:dyDescent="0.2">
      <c r="A2514" s="317">
        <f t="shared" si="47"/>
        <v>0</v>
      </c>
    </row>
    <row r="2515" spans="1:1" x14ac:dyDescent="0.2">
      <c r="A2515" s="317">
        <f t="shared" si="47"/>
        <v>0</v>
      </c>
    </row>
    <row r="2516" spans="1:1" x14ac:dyDescent="0.2">
      <c r="A2516" s="317">
        <f t="shared" si="47"/>
        <v>0</v>
      </c>
    </row>
    <row r="2517" spans="1:1" x14ac:dyDescent="0.2">
      <c r="A2517" s="317">
        <f t="shared" si="47"/>
        <v>0</v>
      </c>
    </row>
    <row r="2518" spans="1:1" x14ac:dyDescent="0.2">
      <c r="A2518" s="317">
        <f t="shared" si="47"/>
        <v>0</v>
      </c>
    </row>
    <row r="2519" spans="1:1" x14ac:dyDescent="0.2">
      <c r="A2519" s="317">
        <f t="shared" si="47"/>
        <v>0</v>
      </c>
    </row>
    <row r="2520" spans="1:1" x14ac:dyDescent="0.2">
      <c r="A2520" s="317">
        <f t="shared" si="47"/>
        <v>0</v>
      </c>
    </row>
    <row r="2521" spans="1:1" x14ac:dyDescent="0.2">
      <c r="A2521" s="317">
        <f t="shared" si="47"/>
        <v>0</v>
      </c>
    </row>
    <row r="2522" spans="1:1" x14ac:dyDescent="0.2">
      <c r="A2522" s="317">
        <f t="shared" si="47"/>
        <v>0</v>
      </c>
    </row>
    <row r="2523" spans="1:1" x14ac:dyDescent="0.2">
      <c r="A2523" s="317">
        <f t="shared" si="47"/>
        <v>0</v>
      </c>
    </row>
    <row r="2524" spans="1:1" x14ac:dyDescent="0.2">
      <c r="A2524" s="317">
        <f t="shared" si="47"/>
        <v>0</v>
      </c>
    </row>
    <row r="2525" spans="1:1" x14ac:dyDescent="0.2">
      <c r="A2525" s="317">
        <f t="shared" si="47"/>
        <v>0</v>
      </c>
    </row>
    <row r="2526" spans="1:1" x14ac:dyDescent="0.2">
      <c r="A2526" s="317">
        <f t="shared" si="47"/>
        <v>0</v>
      </c>
    </row>
    <row r="2527" spans="1:1" x14ac:dyDescent="0.2">
      <c r="A2527" s="317">
        <f t="shared" si="47"/>
        <v>0</v>
      </c>
    </row>
    <row r="2528" spans="1:1" x14ac:dyDescent="0.2">
      <c r="A2528" s="317">
        <f t="shared" si="47"/>
        <v>0</v>
      </c>
    </row>
    <row r="2529" spans="1:1" x14ac:dyDescent="0.2">
      <c r="A2529" s="317">
        <f t="shared" si="47"/>
        <v>0</v>
      </c>
    </row>
    <row r="2530" spans="1:1" x14ac:dyDescent="0.2">
      <c r="A2530" s="317">
        <f t="shared" si="47"/>
        <v>0</v>
      </c>
    </row>
    <row r="2531" spans="1:1" x14ac:dyDescent="0.2">
      <c r="A2531" s="317">
        <f t="shared" si="47"/>
        <v>0</v>
      </c>
    </row>
    <row r="2532" spans="1:1" x14ac:dyDescent="0.2">
      <c r="A2532" s="317">
        <f t="shared" si="47"/>
        <v>0</v>
      </c>
    </row>
    <row r="2533" spans="1:1" x14ac:dyDescent="0.2">
      <c r="A2533" s="317">
        <f t="shared" si="47"/>
        <v>0</v>
      </c>
    </row>
    <row r="2534" spans="1:1" x14ac:dyDescent="0.2">
      <c r="A2534" s="317">
        <f t="shared" si="47"/>
        <v>0</v>
      </c>
    </row>
    <row r="2535" spans="1:1" x14ac:dyDescent="0.2">
      <c r="A2535" s="317">
        <f t="shared" si="47"/>
        <v>0</v>
      </c>
    </row>
    <row r="2536" spans="1:1" x14ac:dyDescent="0.2">
      <c r="A2536" s="317">
        <f t="shared" si="47"/>
        <v>0</v>
      </c>
    </row>
    <row r="2537" spans="1:1" x14ac:dyDescent="0.2">
      <c r="A2537" s="317">
        <f t="shared" si="47"/>
        <v>0</v>
      </c>
    </row>
    <row r="2538" spans="1:1" x14ac:dyDescent="0.2">
      <c r="A2538" s="317">
        <f t="shared" si="47"/>
        <v>0</v>
      </c>
    </row>
    <row r="2539" spans="1:1" x14ac:dyDescent="0.2">
      <c r="A2539" s="317">
        <f t="shared" si="47"/>
        <v>0</v>
      </c>
    </row>
    <row r="2540" spans="1:1" x14ac:dyDescent="0.2">
      <c r="A2540" s="317">
        <f t="shared" si="47"/>
        <v>0</v>
      </c>
    </row>
    <row r="2541" spans="1:1" x14ac:dyDescent="0.2">
      <c r="A2541" s="317">
        <f t="shared" si="47"/>
        <v>0</v>
      </c>
    </row>
    <row r="2542" spans="1:1" x14ac:dyDescent="0.2">
      <c r="A2542" s="317">
        <f t="shared" si="47"/>
        <v>0</v>
      </c>
    </row>
    <row r="2543" spans="1:1" x14ac:dyDescent="0.2">
      <c r="A2543" s="317">
        <f t="shared" si="47"/>
        <v>0</v>
      </c>
    </row>
    <row r="2544" spans="1:1" x14ac:dyDescent="0.2">
      <c r="A2544" s="317">
        <f t="shared" si="47"/>
        <v>0</v>
      </c>
    </row>
    <row r="2545" spans="1:1" x14ac:dyDescent="0.2">
      <c r="A2545" s="317">
        <f t="shared" si="47"/>
        <v>0</v>
      </c>
    </row>
    <row r="2546" spans="1:1" x14ac:dyDescent="0.2">
      <c r="A2546" s="317">
        <f t="shared" si="47"/>
        <v>0</v>
      </c>
    </row>
    <row r="2547" spans="1:1" x14ac:dyDescent="0.2">
      <c r="A2547" s="317">
        <f t="shared" si="47"/>
        <v>0</v>
      </c>
    </row>
    <row r="2548" spans="1:1" x14ac:dyDescent="0.2">
      <c r="A2548" s="317">
        <f t="shared" si="47"/>
        <v>0</v>
      </c>
    </row>
    <row r="2549" spans="1:1" x14ac:dyDescent="0.2">
      <c r="A2549" s="317">
        <f t="shared" si="47"/>
        <v>0</v>
      </c>
    </row>
    <row r="2550" spans="1:1" x14ac:dyDescent="0.2">
      <c r="A2550" s="317">
        <f t="shared" si="47"/>
        <v>0</v>
      </c>
    </row>
    <row r="2551" spans="1:1" x14ac:dyDescent="0.2">
      <c r="A2551" s="317">
        <f t="shared" si="47"/>
        <v>0</v>
      </c>
    </row>
    <row r="2552" spans="1:1" x14ac:dyDescent="0.2">
      <c r="A2552" s="317">
        <f t="shared" si="47"/>
        <v>0</v>
      </c>
    </row>
    <row r="2553" spans="1:1" x14ac:dyDescent="0.2">
      <c r="A2553" s="317">
        <f t="shared" si="47"/>
        <v>0</v>
      </c>
    </row>
    <row r="2554" spans="1:1" x14ac:dyDescent="0.2">
      <c r="A2554" s="317">
        <f t="shared" si="47"/>
        <v>0</v>
      </c>
    </row>
    <row r="2555" spans="1:1" x14ac:dyDescent="0.2">
      <c r="A2555" s="317">
        <f t="shared" si="47"/>
        <v>0</v>
      </c>
    </row>
    <row r="2556" spans="1:1" x14ac:dyDescent="0.2">
      <c r="A2556" s="317">
        <f t="shared" si="47"/>
        <v>0</v>
      </c>
    </row>
    <row r="2557" spans="1:1" x14ac:dyDescent="0.2">
      <c r="A2557" s="317">
        <f t="shared" si="47"/>
        <v>0</v>
      </c>
    </row>
    <row r="2558" spans="1:1" x14ac:dyDescent="0.2">
      <c r="A2558" s="317">
        <f t="shared" si="47"/>
        <v>0</v>
      </c>
    </row>
    <row r="2559" spans="1:1" x14ac:dyDescent="0.2">
      <c r="A2559" s="317">
        <f t="shared" si="47"/>
        <v>0</v>
      </c>
    </row>
    <row r="2560" spans="1:1" x14ac:dyDescent="0.2">
      <c r="A2560" s="317">
        <f t="shared" si="47"/>
        <v>0</v>
      </c>
    </row>
    <row r="2561" spans="1:1" x14ac:dyDescent="0.2">
      <c r="A2561" s="317">
        <f t="shared" si="47"/>
        <v>0</v>
      </c>
    </row>
    <row r="2562" spans="1:1" x14ac:dyDescent="0.2">
      <c r="A2562" s="317">
        <f t="shared" si="47"/>
        <v>0</v>
      </c>
    </row>
    <row r="2563" spans="1:1" x14ac:dyDescent="0.2">
      <c r="A2563" s="317">
        <f t="shared" si="47"/>
        <v>0</v>
      </c>
    </row>
    <row r="2564" spans="1:1" x14ac:dyDescent="0.2">
      <c r="A2564" s="317">
        <f t="shared" si="47"/>
        <v>0</v>
      </c>
    </row>
    <row r="2565" spans="1:1" x14ac:dyDescent="0.2">
      <c r="A2565" s="317">
        <f t="shared" si="47"/>
        <v>0</v>
      </c>
    </row>
    <row r="2566" spans="1:1" x14ac:dyDescent="0.2">
      <c r="A2566" s="317">
        <f t="shared" si="47"/>
        <v>0</v>
      </c>
    </row>
    <row r="2567" spans="1:1" x14ac:dyDescent="0.2">
      <c r="A2567" s="317">
        <f t="shared" si="47"/>
        <v>0</v>
      </c>
    </row>
    <row r="2568" spans="1:1" x14ac:dyDescent="0.2">
      <c r="A2568" s="317">
        <f t="shared" si="47"/>
        <v>0</v>
      </c>
    </row>
    <row r="2569" spans="1:1" x14ac:dyDescent="0.2">
      <c r="A2569" s="317">
        <f t="shared" si="47"/>
        <v>0</v>
      </c>
    </row>
    <row r="2570" spans="1:1" x14ac:dyDescent="0.2">
      <c r="A2570" s="317">
        <f t="shared" si="47"/>
        <v>0</v>
      </c>
    </row>
    <row r="2571" spans="1:1" x14ac:dyDescent="0.2">
      <c r="A2571" s="317">
        <f t="shared" si="47"/>
        <v>0</v>
      </c>
    </row>
    <row r="2572" spans="1:1" x14ac:dyDescent="0.2">
      <c r="A2572" s="317">
        <f t="shared" si="47"/>
        <v>0</v>
      </c>
    </row>
    <row r="2573" spans="1:1" x14ac:dyDescent="0.2">
      <c r="A2573" s="317">
        <f t="shared" ref="A2573:A2636" si="48">INDEX(B2573:H2573,1,Sprachwahl)</f>
        <v>0</v>
      </c>
    </row>
    <row r="2574" spans="1:1" x14ac:dyDescent="0.2">
      <c r="A2574" s="317">
        <f t="shared" si="48"/>
        <v>0</v>
      </c>
    </row>
    <row r="2575" spans="1:1" x14ac:dyDescent="0.2">
      <c r="A2575" s="317">
        <f t="shared" si="48"/>
        <v>0</v>
      </c>
    </row>
    <row r="2576" spans="1:1" x14ac:dyDescent="0.2">
      <c r="A2576" s="317">
        <f t="shared" si="48"/>
        <v>0</v>
      </c>
    </row>
    <row r="2577" spans="1:1" x14ac:dyDescent="0.2">
      <c r="A2577" s="317">
        <f t="shared" si="48"/>
        <v>0</v>
      </c>
    </row>
    <row r="2578" spans="1:1" x14ac:dyDescent="0.2">
      <c r="A2578" s="317">
        <f t="shared" si="48"/>
        <v>0</v>
      </c>
    </row>
    <row r="2579" spans="1:1" x14ac:dyDescent="0.2">
      <c r="A2579" s="317">
        <f t="shared" si="48"/>
        <v>0</v>
      </c>
    </row>
    <row r="2580" spans="1:1" x14ac:dyDescent="0.2">
      <c r="A2580" s="317">
        <f t="shared" si="48"/>
        <v>0</v>
      </c>
    </row>
    <row r="2581" spans="1:1" x14ac:dyDescent="0.2">
      <c r="A2581" s="317">
        <f t="shared" si="48"/>
        <v>0</v>
      </c>
    </row>
    <row r="2582" spans="1:1" x14ac:dyDescent="0.2">
      <c r="A2582" s="317">
        <f t="shared" si="48"/>
        <v>0</v>
      </c>
    </row>
    <row r="2583" spans="1:1" x14ac:dyDescent="0.2">
      <c r="A2583" s="317">
        <f t="shared" si="48"/>
        <v>0</v>
      </c>
    </row>
    <row r="2584" spans="1:1" x14ac:dyDescent="0.2">
      <c r="A2584" s="317">
        <f t="shared" si="48"/>
        <v>0</v>
      </c>
    </row>
    <row r="2585" spans="1:1" x14ac:dyDescent="0.2">
      <c r="A2585" s="317">
        <f t="shared" si="48"/>
        <v>0</v>
      </c>
    </row>
    <row r="2586" spans="1:1" x14ac:dyDescent="0.2">
      <c r="A2586" s="317">
        <f t="shared" si="48"/>
        <v>0</v>
      </c>
    </row>
    <row r="2587" spans="1:1" x14ac:dyDescent="0.2">
      <c r="A2587" s="317">
        <f t="shared" si="48"/>
        <v>0</v>
      </c>
    </row>
    <row r="2588" spans="1:1" x14ac:dyDescent="0.2">
      <c r="A2588" s="317">
        <f t="shared" si="48"/>
        <v>0</v>
      </c>
    </row>
    <row r="2589" spans="1:1" x14ac:dyDescent="0.2">
      <c r="A2589" s="317">
        <f t="shared" si="48"/>
        <v>0</v>
      </c>
    </row>
    <row r="2590" spans="1:1" x14ac:dyDescent="0.2">
      <c r="A2590" s="317">
        <f t="shared" si="48"/>
        <v>0</v>
      </c>
    </row>
    <row r="2591" spans="1:1" x14ac:dyDescent="0.2">
      <c r="A2591" s="317">
        <f t="shared" si="48"/>
        <v>0</v>
      </c>
    </row>
    <row r="2592" spans="1:1" x14ac:dyDescent="0.2">
      <c r="A2592" s="317">
        <f t="shared" si="48"/>
        <v>0</v>
      </c>
    </row>
    <row r="2593" spans="1:1" x14ac:dyDescent="0.2">
      <c r="A2593" s="317">
        <f t="shared" si="48"/>
        <v>0</v>
      </c>
    </row>
    <row r="2594" spans="1:1" x14ac:dyDescent="0.2">
      <c r="A2594" s="317">
        <f t="shared" si="48"/>
        <v>0</v>
      </c>
    </row>
    <row r="2595" spans="1:1" x14ac:dyDescent="0.2">
      <c r="A2595" s="317">
        <f t="shared" si="48"/>
        <v>0</v>
      </c>
    </row>
    <row r="2596" spans="1:1" x14ac:dyDescent="0.2">
      <c r="A2596" s="317">
        <f t="shared" si="48"/>
        <v>0</v>
      </c>
    </row>
    <row r="2597" spans="1:1" x14ac:dyDescent="0.2">
      <c r="A2597" s="317">
        <f t="shared" si="48"/>
        <v>0</v>
      </c>
    </row>
    <row r="2598" spans="1:1" x14ac:dyDescent="0.2">
      <c r="A2598" s="317">
        <f t="shared" si="48"/>
        <v>0</v>
      </c>
    </row>
    <row r="2599" spans="1:1" x14ac:dyDescent="0.2">
      <c r="A2599" s="317">
        <f t="shared" si="48"/>
        <v>0</v>
      </c>
    </row>
    <row r="2600" spans="1:1" x14ac:dyDescent="0.2">
      <c r="A2600" s="317">
        <f t="shared" si="48"/>
        <v>0</v>
      </c>
    </row>
    <row r="2601" spans="1:1" x14ac:dyDescent="0.2">
      <c r="A2601" s="317">
        <f t="shared" si="48"/>
        <v>0</v>
      </c>
    </row>
    <row r="2602" spans="1:1" x14ac:dyDescent="0.2">
      <c r="A2602" s="317">
        <f t="shared" si="48"/>
        <v>0</v>
      </c>
    </row>
    <row r="2603" spans="1:1" x14ac:dyDescent="0.2">
      <c r="A2603" s="317">
        <f t="shared" si="48"/>
        <v>0</v>
      </c>
    </row>
    <row r="2604" spans="1:1" x14ac:dyDescent="0.2">
      <c r="A2604" s="317">
        <f t="shared" si="48"/>
        <v>0</v>
      </c>
    </row>
    <row r="2605" spans="1:1" x14ac:dyDescent="0.2">
      <c r="A2605" s="317">
        <f t="shared" si="48"/>
        <v>0</v>
      </c>
    </row>
    <row r="2606" spans="1:1" x14ac:dyDescent="0.2">
      <c r="A2606" s="317">
        <f t="shared" si="48"/>
        <v>0</v>
      </c>
    </row>
    <row r="2607" spans="1:1" x14ac:dyDescent="0.2">
      <c r="A2607" s="317">
        <f t="shared" si="48"/>
        <v>0</v>
      </c>
    </row>
    <row r="2608" spans="1:1" x14ac:dyDescent="0.2">
      <c r="A2608" s="317">
        <f t="shared" si="48"/>
        <v>0</v>
      </c>
    </row>
    <row r="2609" spans="1:1" x14ac:dyDescent="0.2">
      <c r="A2609" s="317">
        <f t="shared" si="48"/>
        <v>0</v>
      </c>
    </row>
    <row r="2610" spans="1:1" x14ac:dyDescent="0.2">
      <c r="A2610" s="317">
        <f t="shared" si="48"/>
        <v>0</v>
      </c>
    </row>
    <row r="2611" spans="1:1" x14ac:dyDescent="0.2">
      <c r="A2611" s="317">
        <f t="shared" si="48"/>
        <v>0</v>
      </c>
    </row>
    <row r="2612" spans="1:1" x14ac:dyDescent="0.2">
      <c r="A2612" s="317">
        <f t="shared" si="48"/>
        <v>0</v>
      </c>
    </row>
    <row r="2613" spans="1:1" x14ac:dyDescent="0.2">
      <c r="A2613" s="317">
        <f t="shared" si="48"/>
        <v>0</v>
      </c>
    </row>
    <row r="2614" spans="1:1" x14ac:dyDescent="0.2">
      <c r="A2614" s="317">
        <f t="shared" si="48"/>
        <v>0</v>
      </c>
    </row>
    <row r="2615" spans="1:1" x14ac:dyDescent="0.2">
      <c r="A2615" s="317">
        <f t="shared" si="48"/>
        <v>0</v>
      </c>
    </row>
    <row r="2616" spans="1:1" x14ac:dyDescent="0.2">
      <c r="A2616" s="317">
        <f t="shared" si="48"/>
        <v>0</v>
      </c>
    </row>
    <row r="2617" spans="1:1" x14ac:dyDescent="0.2">
      <c r="A2617" s="317">
        <f t="shared" si="48"/>
        <v>0</v>
      </c>
    </row>
    <row r="2618" spans="1:1" x14ac:dyDescent="0.2">
      <c r="A2618" s="317">
        <f t="shared" si="48"/>
        <v>0</v>
      </c>
    </row>
    <row r="2619" spans="1:1" x14ac:dyDescent="0.2">
      <c r="A2619" s="317">
        <f t="shared" si="48"/>
        <v>0</v>
      </c>
    </row>
    <row r="2620" spans="1:1" x14ac:dyDescent="0.2">
      <c r="A2620" s="317">
        <f t="shared" si="48"/>
        <v>0</v>
      </c>
    </row>
    <row r="2621" spans="1:1" x14ac:dyDescent="0.2">
      <c r="A2621" s="317">
        <f t="shared" si="48"/>
        <v>0</v>
      </c>
    </row>
    <row r="2622" spans="1:1" x14ac:dyDescent="0.2">
      <c r="A2622" s="317">
        <f t="shared" si="48"/>
        <v>0</v>
      </c>
    </row>
    <row r="2623" spans="1:1" x14ac:dyDescent="0.2">
      <c r="A2623" s="317">
        <f t="shared" si="48"/>
        <v>0</v>
      </c>
    </row>
    <row r="2624" spans="1:1" x14ac:dyDescent="0.2">
      <c r="A2624" s="317">
        <f t="shared" si="48"/>
        <v>0</v>
      </c>
    </row>
    <row r="2625" spans="1:1" x14ac:dyDescent="0.2">
      <c r="A2625" s="317">
        <f t="shared" si="48"/>
        <v>0</v>
      </c>
    </row>
    <row r="2626" spans="1:1" x14ac:dyDescent="0.2">
      <c r="A2626" s="317">
        <f t="shared" si="48"/>
        <v>0</v>
      </c>
    </row>
    <row r="2627" spans="1:1" x14ac:dyDescent="0.2">
      <c r="A2627" s="317">
        <f t="shared" si="48"/>
        <v>0</v>
      </c>
    </row>
    <row r="2628" spans="1:1" x14ac:dyDescent="0.2">
      <c r="A2628" s="317">
        <f t="shared" si="48"/>
        <v>0</v>
      </c>
    </row>
    <row r="2629" spans="1:1" x14ac:dyDescent="0.2">
      <c r="A2629" s="317">
        <f t="shared" si="48"/>
        <v>0</v>
      </c>
    </row>
    <row r="2630" spans="1:1" x14ac:dyDescent="0.2">
      <c r="A2630" s="317">
        <f t="shared" si="48"/>
        <v>0</v>
      </c>
    </row>
    <row r="2631" spans="1:1" x14ac:dyDescent="0.2">
      <c r="A2631" s="317">
        <f t="shared" si="48"/>
        <v>0</v>
      </c>
    </row>
    <row r="2632" spans="1:1" x14ac:dyDescent="0.2">
      <c r="A2632" s="317">
        <f t="shared" si="48"/>
        <v>0</v>
      </c>
    </row>
    <row r="2633" spans="1:1" x14ac:dyDescent="0.2">
      <c r="A2633" s="317">
        <f t="shared" si="48"/>
        <v>0</v>
      </c>
    </row>
    <row r="2634" spans="1:1" x14ac:dyDescent="0.2">
      <c r="A2634" s="317">
        <f t="shared" si="48"/>
        <v>0</v>
      </c>
    </row>
    <row r="2635" spans="1:1" x14ac:dyDescent="0.2">
      <c r="A2635" s="317">
        <f t="shared" si="48"/>
        <v>0</v>
      </c>
    </row>
    <row r="2636" spans="1:1" x14ac:dyDescent="0.2">
      <c r="A2636" s="317">
        <f t="shared" si="48"/>
        <v>0</v>
      </c>
    </row>
    <row r="2637" spans="1:1" x14ac:dyDescent="0.2">
      <c r="A2637" s="317">
        <f t="shared" ref="A2637:A2700" si="49">INDEX(B2637:H2637,1,Sprachwahl)</f>
        <v>0</v>
      </c>
    </row>
    <row r="2638" spans="1:1" x14ac:dyDescent="0.2">
      <c r="A2638" s="317">
        <f t="shared" si="49"/>
        <v>0</v>
      </c>
    </row>
    <row r="2639" spans="1:1" x14ac:dyDescent="0.2">
      <c r="A2639" s="317">
        <f t="shared" si="49"/>
        <v>0</v>
      </c>
    </row>
    <row r="2640" spans="1:1" x14ac:dyDescent="0.2">
      <c r="A2640" s="317">
        <f t="shared" si="49"/>
        <v>0</v>
      </c>
    </row>
    <row r="2641" spans="1:1" x14ac:dyDescent="0.2">
      <c r="A2641" s="317">
        <f t="shared" si="49"/>
        <v>0</v>
      </c>
    </row>
    <row r="2642" spans="1:1" x14ac:dyDescent="0.2">
      <c r="A2642" s="317">
        <f t="shared" si="49"/>
        <v>0</v>
      </c>
    </row>
    <row r="2643" spans="1:1" x14ac:dyDescent="0.2">
      <c r="A2643" s="317">
        <f t="shared" si="49"/>
        <v>0</v>
      </c>
    </row>
    <row r="2644" spans="1:1" x14ac:dyDescent="0.2">
      <c r="A2644" s="317">
        <f t="shared" si="49"/>
        <v>0</v>
      </c>
    </row>
    <row r="2645" spans="1:1" x14ac:dyDescent="0.2">
      <c r="A2645" s="317">
        <f t="shared" si="49"/>
        <v>0</v>
      </c>
    </row>
    <row r="2646" spans="1:1" x14ac:dyDescent="0.2">
      <c r="A2646" s="317">
        <f t="shared" si="49"/>
        <v>0</v>
      </c>
    </row>
    <row r="2647" spans="1:1" x14ac:dyDescent="0.2">
      <c r="A2647" s="317">
        <f t="shared" si="49"/>
        <v>0</v>
      </c>
    </row>
    <row r="2648" spans="1:1" x14ac:dyDescent="0.2">
      <c r="A2648" s="317">
        <f t="shared" si="49"/>
        <v>0</v>
      </c>
    </row>
    <row r="2649" spans="1:1" x14ac:dyDescent="0.2">
      <c r="A2649" s="317">
        <f t="shared" si="49"/>
        <v>0</v>
      </c>
    </row>
    <row r="2650" spans="1:1" x14ac:dyDescent="0.2">
      <c r="A2650" s="317">
        <f t="shared" si="49"/>
        <v>0</v>
      </c>
    </row>
    <row r="2651" spans="1:1" x14ac:dyDescent="0.2">
      <c r="A2651" s="317">
        <f t="shared" si="49"/>
        <v>0</v>
      </c>
    </row>
    <row r="2652" spans="1:1" x14ac:dyDescent="0.2">
      <c r="A2652" s="317">
        <f t="shared" si="49"/>
        <v>0</v>
      </c>
    </row>
    <row r="2653" spans="1:1" x14ac:dyDescent="0.2">
      <c r="A2653" s="317">
        <f t="shared" si="49"/>
        <v>0</v>
      </c>
    </row>
    <row r="2654" spans="1:1" x14ac:dyDescent="0.2">
      <c r="A2654" s="317">
        <f t="shared" si="49"/>
        <v>0</v>
      </c>
    </row>
    <row r="2655" spans="1:1" x14ac:dyDescent="0.2">
      <c r="A2655" s="317">
        <f t="shared" si="49"/>
        <v>0</v>
      </c>
    </row>
    <row r="2656" spans="1:1" x14ac:dyDescent="0.2">
      <c r="A2656" s="317">
        <f t="shared" si="49"/>
        <v>0</v>
      </c>
    </row>
    <row r="2657" spans="1:1" x14ac:dyDescent="0.2">
      <c r="A2657" s="317">
        <f t="shared" si="49"/>
        <v>0</v>
      </c>
    </row>
    <row r="2658" spans="1:1" x14ac:dyDescent="0.2">
      <c r="A2658" s="317">
        <f t="shared" si="49"/>
        <v>0</v>
      </c>
    </row>
    <row r="2659" spans="1:1" x14ac:dyDescent="0.2">
      <c r="A2659" s="317">
        <f t="shared" si="49"/>
        <v>0</v>
      </c>
    </row>
    <row r="2660" spans="1:1" x14ac:dyDescent="0.2">
      <c r="A2660" s="317">
        <f t="shared" si="49"/>
        <v>0</v>
      </c>
    </row>
    <row r="2661" spans="1:1" x14ac:dyDescent="0.2">
      <c r="A2661" s="317">
        <f t="shared" si="49"/>
        <v>0</v>
      </c>
    </row>
    <row r="2662" spans="1:1" x14ac:dyDescent="0.2">
      <c r="A2662" s="317">
        <f t="shared" si="49"/>
        <v>0</v>
      </c>
    </row>
    <row r="2663" spans="1:1" x14ac:dyDescent="0.2">
      <c r="A2663" s="317">
        <f t="shared" si="49"/>
        <v>0</v>
      </c>
    </row>
    <row r="2664" spans="1:1" x14ac:dyDescent="0.2">
      <c r="A2664" s="317">
        <f t="shared" si="49"/>
        <v>0</v>
      </c>
    </row>
    <row r="2665" spans="1:1" x14ac:dyDescent="0.2">
      <c r="A2665" s="317">
        <f t="shared" si="49"/>
        <v>0</v>
      </c>
    </row>
    <row r="2666" spans="1:1" x14ac:dyDescent="0.2">
      <c r="A2666" s="317">
        <f t="shared" si="49"/>
        <v>0</v>
      </c>
    </row>
    <row r="2667" spans="1:1" x14ac:dyDescent="0.2">
      <c r="A2667" s="317">
        <f t="shared" si="49"/>
        <v>0</v>
      </c>
    </row>
    <row r="2668" spans="1:1" x14ac:dyDescent="0.2">
      <c r="A2668" s="317">
        <f t="shared" si="49"/>
        <v>0</v>
      </c>
    </row>
    <row r="2669" spans="1:1" x14ac:dyDescent="0.2">
      <c r="A2669" s="317">
        <f t="shared" si="49"/>
        <v>0</v>
      </c>
    </row>
    <row r="2670" spans="1:1" x14ac:dyDescent="0.2">
      <c r="A2670" s="317">
        <f t="shared" si="49"/>
        <v>0</v>
      </c>
    </row>
    <row r="2671" spans="1:1" x14ac:dyDescent="0.2">
      <c r="A2671" s="317">
        <f t="shared" si="49"/>
        <v>0</v>
      </c>
    </row>
    <row r="2672" spans="1:1" x14ac:dyDescent="0.2">
      <c r="A2672" s="317">
        <f t="shared" si="49"/>
        <v>0</v>
      </c>
    </row>
    <row r="2673" spans="1:1" x14ac:dyDescent="0.2">
      <c r="A2673" s="317">
        <f t="shared" si="49"/>
        <v>0</v>
      </c>
    </row>
    <row r="2674" spans="1:1" x14ac:dyDescent="0.2">
      <c r="A2674" s="317">
        <f t="shared" si="49"/>
        <v>0</v>
      </c>
    </row>
    <row r="2675" spans="1:1" x14ac:dyDescent="0.2">
      <c r="A2675" s="317">
        <f t="shared" si="49"/>
        <v>0</v>
      </c>
    </row>
    <row r="2676" spans="1:1" x14ac:dyDescent="0.2">
      <c r="A2676" s="317">
        <f t="shared" si="49"/>
        <v>0</v>
      </c>
    </row>
    <row r="2677" spans="1:1" x14ac:dyDescent="0.2">
      <c r="A2677" s="317">
        <f t="shared" si="49"/>
        <v>0</v>
      </c>
    </row>
    <row r="2678" spans="1:1" x14ac:dyDescent="0.2">
      <c r="A2678" s="317">
        <f t="shared" si="49"/>
        <v>0</v>
      </c>
    </row>
    <row r="2679" spans="1:1" x14ac:dyDescent="0.2">
      <c r="A2679" s="317">
        <f t="shared" si="49"/>
        <v>0</v>
      </c>
    </row>
    <row r="2680" spans="1:1" x14ac:dyDescent="0.2">
      <c r="A2680" s="317">
        <f t="shared" si="49"/>
        <v>0</v>
      </c>
    </row>
    <row r="2681" spans="1:1" x14ac:dyDescent="0.2">
      <c r="A2681" s="317">
        <f t="shared" si="49"/>
        <v>0</v>
      </c>
    </row>
    <row r="2682" spans="1:1" x14ac:dyDescent="0.2">
      <c r="A2682" s="317">
        <f t="shared" si="49"/>
        <v>0</v>
      </c>
    </row>
    <row r="2683" spans="1:1" x14ac:dyDescent="0.2">
      <c r="A2683" s="317">
        <f t="shared" si="49"/>
        <v>0</v>
      </c>
    </row>
    <row r="2684" spans="1:1" x14ac:dyDescent="0.2">
      <c r="A2684" s="317">
        <f t="shared" si="49"/>
        <v>0</v>
      </c>
    </row>
    <row r="2685" spans="1:1" x14ac:dyDescent="0.2">
      <c r="A2685" s="317">
        <f t="shared" si="49"/>
        <v>0</v>
      </c>
    </row>
    <row r="2686" spans="1:1" x14ac:dyDescent="0.2">
      <c r="A2686" s="317">
        <f t="shared" si="49"/>
        <v>0</v>
      </c>
    </row>
    <row r="2687" spans="1:1" x14ac:dyDescent="0.2">
      <c r="A2687" s="317">
        <f t="shared" si="49"/>
        <v>0</v>
      </c>
    </row>
    <row r="2688" spans="1:1" x14ac:dyDescent="0.2">
      <c r="A2688" s="317">
        <f t="shared" si="49"/>
        <v>0</v>
      </c>
    </row>
    <row r="2689" spans="1:1" x14ac:dyDescent="0.2">
      <c r="A2689" s="317">
        <f t="shared" si="49"/>
        <v>0</v>
      </c>
    </row>
    <row r="2690" spans="1:1" x14ac:dyDescent="0.2">
      <c r="A2690" s="317">
        <f t="shared" si="49"/>
        <v>0</v>
      </c>
    </row>
    <row r="2691" spans="1:1" x14ac:dyDescent="0.2">
      <c r="A2691" s="317">
        <f t="shared" si="49"/>
        <v>0</v>
      </c>
    </row>
    <row r="2692" spans="1:1" x14ac:dyDescent="0.2">
      <c r="A2692" s="317">
        <f t="shared" si="49"/>
        <v>0</v>
      </c>
    </row>
    <row r="2693" spans="1:1" x14ac:dyDescent="0.2">
      <c r="A2693" s="317">
        <f t="shared" si="49"/>
        <v>0</v>
      </c>
    </row>
    <row r="2694" spans="1:1" x14ac:dyDescent="0.2">
      <c r="A2694" s="317">
        <f t="shared" si="49"/>
        <v>0</v>
      </c>
    </row>
    <row r="2695" spans="1:1" x14ac:dyDescent="0.2">
      <c r="A2695" s="317">
        <f t="shared" si="49"/>
        <v>0</v>
      </c>
    </row>
    <row r="2696" spans="1:1" x14ac:dyDescent="0.2">
      <c r="A2696" s="317">
        <f t="shared" si="49"/>
        <v>0</v>
      </c>
    </row>
    <row r="2697" spans="1:1" x14ac:dyDescent="0.2">
      <c r="A2697" s="317">
        <f t="shared" si="49"/>
        <v>0</v>
      </c>
    </row>
    <row r="2698" spans="1:1" x14ac:dyDescent="0.2">
      <c r="A2698" s="317">
        <f t="shared" si="49"/>
        <v>0</v>
      </c>
    </row>
    <row r="2699" spans="1:1" x14ac:dyDescent="0.2">
      <c r="A2699" s="317">
        <f t="shared" si="49"/>
        <v>0</v>
      </c>
    </row>
    <row r="2700" spans="1:1" x14ac:dyDescent="0.2">
      <c r="A2700" s="317">
        <f t="shared" si="49"/>
        <v>0</v>
      </c>
    </row>
    <row r="2701" spans="1:1" x14ac:dyDescent="0.2">
      <c r="A2701" s="317">
        <f t="shared" ref="A2701:A2764" si="50">INDEX(B2701:H2701,1,Sprachwahl)</f>
        <v>0</v>
      </c>
    </row>
    <row r="2702" spans="1:1" x14ac:dyDescent="0.2">
      <c r="A2702" s="317">
        <f t="shared" si="50"/>
        <v>0</v>
      </c>
    </row>
    <row r="2703" spans="1:1" x14ac:dyDescent="0.2">
      <c r="A2703" s="317">
        <f t="shared" si="50"/>
        <v>0</v>
      </c>
    </row>
    <row r="2704" spans="1:1" x14ac:dyDescent="0.2">
      <c r="A2704" s="317">
        <f t="shared" si="50"/>
        <v>0</v>
      </c>
    </row>
    <row r="2705" spans="1:1" x14ac:dyDescent="0.2">
      <c r="A2705" s="317">
        <f t="shared" si="50"/>
        <v>0</v>
      </c>
    </row>
    <row r="2706" spans="1:1" x14ac:dyDescent="0.2">
      <c r="A2706" s="317">
        <f t="shared" si="50"/>
        <v>0</v>
      </c>
    </row>
    <row r="2707" spans="1:1" x14ac:dyDescent="0.2">
      <c r="A2707" s="317">
        <f t="shared" si="50"/>
        <v>0</v>
      </c>
    </row>
    <row r="2708" spans="1:1" x14ac:dyDescent="0.2">
      <c r="A2708" s="317">
        <f t="shared" si="50"/>
        <v>0</v>
      </c>
    </row>
    <row r="2709" spans="1:1" x14ac:dyDescent="0.2">
      <c r="A2709" s="317">
        <f t="shared" si="50"/>
        <v>0</v>
      </c>
    </row>
    <row r="2710" spans="1:1" x14ac:dyDescent="0.2">
      <c r="A2710" s="317">
        <f t="shared" si="50"/>
        <v>0</v>
      </c>
    </row>
    <row r="2711" spans="1:1" x14ac:dyDescent="0.2">
      <c r="A2711" s="317">
        <f t="shared" si="50"/>
        <v>0</v>
      </c>
    </row>
    <row r="2712" spans="1:1" x14ac:dyDescent="0.2">
      <c r="A2712" s="317">
        <f t="shared" si="50"/>
        <v>0</v>
      </c>
    </row>
    <row r="2713" spans="1:1" x14ac:dyDescent="0.2">
      <c r="A2713" s="317">
        <f t="shared" si="50"/>
        <v>0</v>
      </c>
    </row>
    <row r="2714" spans="1:1" x14ac:dyDescent="0.2">
      <c r="A2714" s="317">
        <f t="shared" si="50"/>
        <v>0</v>
      </c>
    </row>
    <row r="2715" spans="1:1" x14ac:dyDescent="0.2">
      <c r="A2715" s="317">
        <f t="shared" si="50"/>
        <v>0</v>
      </c>
    </row>
    <row r="2716" spans="1:1" x14ac:dyDescent="0.2">
      <c r="A2716" s="317">
        <f t="shared" si="50"/>
        <v>0</v>
      </c>
    </row>
    <row r="2717" spans="1:1" x14ac:dyDescent="0.2">
      <c r="A2717" s="317">
        <f t="shared" si="50"/>
        <v>0</v>
      </c>
    </row>
    <row r="2718" spans="1:1" x14ac:dyDescent="0.2">
      <c r="A2718" s="317">
        <f t="shared" si="50"/>
        <v>0</v>
      </c>
    </row>
    <row r="2719" spans="1:1" x14ac:dyDescent="0.2">
      <c r="A2719" s="317">
        <f t="shared" si="50"/>
        <v>0</v>
      </c>
    </row>
    <row r="2720" spans="1:1" x14ac:dyDescent="0.2">
      <c r="A2720" s="317">
        <f t="shared" si="50"/>
        <v>0</v>
      </c>
    </row>
    <row r="2721" spans="1:1" x14ac:dyDescent="0.2">
      <c r="A2721" s="317">
        <f t="shared" si="50"/>
        <v>0</v>
      </c>
    </row>
    <row r="2722" spans="1:1" x14ac:dyDescent="0.2">
      <c r="A2722" s="317">
        <f t="shared" si="50"/>
        <v>0</v>
      </c>
    </row>
    <row r="2723" spans="1:1" x14ac:dyDescent="0.2">
      <c r="A2723" s="317">
        <f t="shared" si="50"/>
        <v>0</v>
      </c>
    </row>
    <row r="2724" spans="1:1" x14ac:dyDescent="0.2">
      <c r="A2724" s="317">
        <f t="shared" si="50"/>
        <v>0</v>
      </c>
    </row>
    <row r="2725" spans="1:1" x14ac:dyDescent="0.2">
      <c r="A2725" s="317">
        <f t="shared" si="50"/>
        <v>0</v>
      </c>
    </row>
    <row r="2726" spans="1:1" x14ac:dyDescent="0.2">
      <c r="A2726" s="317">
        <f t="shared" si="50"/>
        <v>0</v>
      </c>
    </row>
    <row r="2727" spans="1:1" x14ac:dyDescent="0.2">
      <c r="A2727" s="317">
        <f t="shared" si="50"/>
        <v>0</v>
      </c>
    </row>
    <row r="2728" spans="1:1" x14ac:dyDescent="0.2">
      <c r="A2728" s="317">
        <f t="shared" si="50"/>
        <v>0</v>
      </c>
    </row>
    <row r="2729" spans="1:1" x14ac:dyDescent="0.2">
      <c r="A2729" s="317">
        <f t="shared" si="50"/>
        <v>0</v>
      </c>
    </row>
    <row r="2730" spans="1:1" x14ac:dyDescent="0.2">
      <c r="A2730" s="317">
        <f t="shared" si="50"/>
        <v>0</v>
      </c>
    </row>
    <row r="2731" spans="1:1" x14ac:dyDescent="0.2">
      <c r="A2731" s="317">
        <f t="shared" si="50"/>
        <v>0</v>
      </c>
    </row>
    <row r="2732" spans="1:1" x14ac:dyDescent="0.2">
      <c r="A2732" s="317">
        <f t="shared" si="50"/>
        <v>0</v>
      </c>
    </row>
    <row r="2733" spans="1:1" x14ac:dyDescent="0.2">
      <c r="A2733" s="317">
        <f t="shared" si="50"/>
        <v>0</v>
      </c>
    </row>
    <row r="2734" spans="1:1" x14ac:dyDescent="0.2">
      <c r="A2734" s="317">
        <f t="shared" si="50"/>
        <v>0</v>
      </c>
    </row>
    <row r="2735" spans="1:1" x14ac:dyDescent="0.2">
      <c r="A2735" s="317">
        <f t="shared" si="50"/>
        <v>0</v>
      </c>
    </row>
    <row r="2736" spans="1:1" x14ac:dyDescent="0.2">
      <c r="A2736" s="317">
        <f t="shared" si="50"/>
        <v>0</v>
      </c>
    </row>
    <row r="2737" spans="1:1" x14ac:dyDescent="0.2">
      <c r="A2737" s="317">
        <f t="shared" si="50"/>
        <v>0</v>
      </c>
    </row>
    <row r="2738" spans="1:1" x14ac:dyDescent="0.2">
      <c r="A2738" s="317">
        <f t="shared" si="50"/>
        <v>0</v>
      </c>
    </row>
    <row r="2739" spans="1:1" x14ac:dyDescent="0.2">
      <c r="A2739" s="317">
        <f t="shared" si="50"/>
        <v>0</v>
      </c>
    </row>
    <row r="2740" spans="1:1" x14ac:dyDescent="0.2">
      <c r="A2740" s="317">
        <f t="shared" si="50"/>
        <v>0</v>
      </c>
    </row>
    <row r="2741" spans="1:1" x14ac:dyDescent="0.2">
      <c r="A2741" s="317">
        <f t="shared" si="50"/>
        <v>0</v>
      </c>
    </row>
    <row r="2742" spans="1:1" x14ac:dyDescent="0.2">
      <c r="A2742" s="317">
        <f t="shared" si="50"/>
        <v>0</v>
      </c>
    </row>
    <row r="2743" spans="1:1" x14ac:dyDescent="0.2">
      <c r="A2743" s="317">
        <f t="shared" si="50"/>
        <v>0</v>
      </c>
    </row>
    <row r="2744" spans="1:1" x14ac:dyDescent="0.2">
      <c r="A2744" s="317">
        <f t="shared" si="50"/>
        <v>0</v>
      </c>
    </row>
    <row r="2745" spans="1:1" x14ac:dyDescent="0.2">
      <c r="A2745" s="317">
        <f t="shared" si="50"/>
        <v>0</v>
      </c>
    </row>
    <row r="2746" spans="1:1" x14ac:dyDescent="0.2">
      <c r="A2746" s="317">
        <f t="shared" si="50"/>
        <v>0</v>
      </c>
    </row>
    <row r="2747" spans="1:1" x14ac:dyDescent="0.2">
      <c r="A2747" s="317">
        <f t="shared" si="50"/>
        <v>0</v>
      </c>
    </row>
    <row r="2748" spans="1:1" x14ac:dyDescent="0.2">
      <c r="A2748" s="317">
        <f t="shared" si="50"/>
        <v>0</v>
      </c>
    </row>
    <row r="2749" spans="1:1" x14ac:dyDescent="0.2">
      <c r="A2749" s="317">
        <f t="shared" si="50"/>
        <v>0</v>
      </c>
    </row>
    <row r="2750" spans="1:1" x14ac:dyDescent="0.2">
      <c r="A2750" s="317">
        <f t="shared" si="50"/>
        <v>0</v>
      </c>
    </row>
    <row r="2751" spans="1:1" x14ac:dyDescent="0.2">
      <c r="A2751" s="317">
        <f t="shared" si="50"/>
        <v>0</v>
      </c>
    </row>
    <row r="2752" spans="1:1" x14ac:dyDescent="0.2">
      <c r="A2752" s="317">
        <f t="shared" si="50"/>
        <v>0</v>
      </c>
    </row>
    <row r="2753" spans="1:1" x14ac:dyDescent="0.2">
      <c r="A2753" s="317">
        <f t="shared" si="50"/>
        <v>0</v>
      </c>
    </row>
    <row r="2754" spans="1:1" x14ac:dyDescent="0.2">
      <c r="A2754" s="317">
        <f t="shared" si="50"/>
        <v>0</v>
      </c>
    </row>
    <row r="2755" spans="1:1" x14ac:dyDescent="0.2">
      <c r="A2755" s="317">
        <f t="shared" si="50"/>
        <v>0</v>
      </c>
    </row>
    <row r="2756" spans="1:1" x14ac:dyDescent="0.2">
      <c r="A2756" s="317">
        <f t="shared" si="50"/>
        <v>0</v>
      </c>
    </row>
    <row r="2757" spans="1:1" x14ac:dyDescent="0.2">
      <c r="A2757" s="317">
        <f t="shared" si="50"/>
        <v>0</v>
      </c>
    </row>
    <row r="2758" spans="1:1" x14ac:dyDescent="0.2">
      <c r="A2758" s="317">
        <f t="shared" si="50"/>
        <v>0</v>
      </c>
    </row>
    <row r="2759" spans="1:1" x14ac:dyDescent="0.2">
      <c r="A2759" s="317">
        <f t="shared" si="50"/>
        <v>0</v>
      </c>
    </row>
    <row r="2760" spans="1:1" x14ac:dyDescent="0.2">
      <c r="A2760" s="317">
        <f t="shared" si="50"/>
        <v>0</v>
      </c>
    </row>
    <row r="2761" spans="1:1" x14ac:dyDescent="0.2">
      <c r="A2761" s="317">
        <f t="shared" si="50"/>
        <v>0</v>
      </c>
    </row>
    <row r="2762" spans="1:1" x14ac:dyDescent="0.2">
      <c r="A2762" s="317">
        <f t="shared" si="50"/>
        <v>0</v>
      </c>
    </row>
    <row r="2763" spans="1:1" x14ac:dyDescent="0.2">
      <c r="A2763" s="317">
        <f t="shared" si="50"/>
        <v>0</v>
      </c>
    </row>
    <row r="2764" spans="1:1" x14ac:dyDescent="0.2">
      <c r="A2764" s="317">
        <f t="shared" si="50"/>
        <v>0</v>
      </c>
    </row>
    <row r="2765" spans="1:1" x14ac:dyDescent="0.2">
      <c r="A2765" s="317">
        <f t="shared" ref="A2765:A2828" si="51">INDEX(B2765:H2765,1,Sprachwahl)</f>
        <v>0</v>
      </c>
    </row>
    <row r="2766" spans="1:1" x14ac:dyDescent="0.2">
      <c r="A2766" s="317">
        <f t="shared" si="51"/>
        <v>0</v>
      </c>
    </row>
    <row r="2767" spans="1:1" x14ac:dyDescent="0.2">
      <c r="A2767" s="317">
        <f t="shared" si="51"/>
        <v>0</v>
      </c>
    </row>
    <row r="2768" spans="1:1" x14ac:dyDescent="0.2">
      <c r="A2768" s="317">
        <f t="shared" si="51"/>
        <v>0</v>
      </c>
    </row>
    <row r="2769" spans="1:1" x14ac:dyDescent="0.2">
      <c r="A2769" s="317">
        <f t="shared" si="51"/>
        <v>0</v>
      </c>
    </row>
    <row r="2770" spans="1:1" x14ac:dyDescent="0.2">
      <c r="A2770" s="317">
        <f t="shared" si="51"/>
        <v>0</v>
      </c>
    </row>
    <row r="2771" spans="1:1" x14ac:dyDescent="0.2">
      <c r="A2771" s="317">
        <f t="shared" si="51"/>
        <v>0</v>
      </c>
    </row>
    <row r="2772" spans="1:1" x14ac:dyDescent="0.2">
      <c r="A2772" s="317">
        <f t="shared" si="51"/>
        <v>0</v>
      </c>
    </row>
    <row r="2773" spans="1:1" x14ac:dyDescent="0.2">
      <c r="A2773" s="317">
        <f t="shared" si="51"/>
        <v>0</v>
      </c>
    </row>
    <row r="2774" spans="1:1" x14ac:dyDescent="0.2">
      <c r="A2774" s="317">
        <f t="shared" si="51"/>
        <v>0</v>
      </c>
    </row>
    <row r="2775" spans="1:1" x14ac:dyDescent="0.2">
      <c r="A2775" s="317">
        <f t="shared" si="51"/>
        <v>0</v>
      </c>
    </row>
    <row r="2776" spans="1:1" x14ac:dyDescent="0.2">
      <c r="A2776" s="317">
        <f t="shared" si="51"/>
        <v>0</v>
      </c>
    </row>
    <row r="2777" spans="1:1" x14ac:dyDescent="0.2">
      <c r="A2777" s="317">
        <f t="shared" si="51"/>
        <v>0</v>
      </c>
    </row>
    <row r="2778" spans="1:1" x14ac:dyDescent="0.2">
      <c r="A2778" s="317">
        <f t="shared" si="51"/>
        <v>0</v>
      </c>
    </row>
    <row r="2779" spans="1:1" x14ac:dyDescent="0.2">
      <c r="A2779" s="317">
        <f t="shared" si="51"/>
        <v>0</v>
      </c>
    </row>
    <row r="2780" spans="1:1" x14ac:dyDescent="0.2">
      <c r="A2780" s="317">
        <f t="shared" si="51"/>
        <v>0</v>
      </c>
    </row>
    <row r="2781" spans="1:1" x14ac:dyDescent="0.2">
      <c r="A2781" s="317">
        <f t="shared" si="51"/>
        <v>0</v>
      </c>
    </row>
    <row r="2782" spans="1:1" x14ac:dyDescent="0.2">
      <c r="A2782" s="317">
        <f t="shared" si="51"/>
        <v>0</v>
      </c>
    </row>
    <row r="2783" spans="1:1" x14ac:dyDescent="0.2">
      <c r="A2783" s="317">
        <f t="shared" si="51"/>
        <v>0</v>
      </c>
    </row>
    <row r="2784" spans="1:1" x14ac:dyDescent="0.2">
      <c r="A2784" s="317">
        <f t="shared" si="51"/>
        <v>0</v>
      </c>
    </row>
    <row r="2785" spans="1:1" x14ac:dyDescent="0.2">
      <c r="A2785" s="317">
        <f t="shared" si="51"/>
        <v>0</v>
      </c>
    </row>
    <row r="2786" spans="1:1" x14ac:dyDescent="0.2">
      <c r="A2786" s="317">
        <f t="shared" si="51"/>
        <v>0</v>
      </c>
    </row>
    <row r="2787" spans="1:1" x14ac:dyDescent="0.2">
      <c r="A2787" s="317">
        <f t="shared" si="51"/>
        <v>0</v>
      </c>
    </row>
    <row r="2788" spans="1:1" x14ac:dyDescent="0.2">
      <c r="A2788" s="317">
        <f t="shared" si="51"/>
        <v>0</v>
      </c>
    </row>
    <row r="2789" spans="1:1" x14ac:dyDescent="0.2">
      <c r="A2789" s="317">
        <f t="shared" si="51"/>
        <v>0</v>
      </c>
    </row>
    <row r="2790" spans="1:1" x14ac:dyDescent="0.2">
      <c r="A2790" s="317">
        <f t="shared" si="51"/>
        <v>0</v>
      </c>
    </row>
    <row r="2791" spans="1:1" x14ac:dyDescent="0.2">
      <c r="A2791" s="317">
        <f t="shared" si="51"/>
        <v>0</v>
      </c>
    </row>
    <row r="2792" spans="1:1" x14ac:dyDescent="0.2">
      <c r="A2792" s="317">
        <f t="shared" si="51"/>
        <v>0</v>
      </c>
    </row>
    <row r="2793" spans="1:1" x14ac:dyDescent="0.2">
      <c r="A2793" s="317">
        <f t="shared" si="51"/>
        <v>0</v>
      </c>
    </row>
    <row r="2794" spans="1:1" x14ac:dyDescent="0.2">
      <c r="A2794" s="317">
        <f t="shared" si="51"/>
        <v>0</v>
      </c>
    </row>
    <row r="2795" spans="1:1" x14ac:dyDescent="0.2">
      <c r="A2795" s="317">
        <f t="shared" si="51"/>
        <v>0</v>
      </c>
    </row>
    <row r="2796" spans="1:1" x14ac:dyDescent="0.2">
      <c r="A2796" s="317">
        <f t="shared" si="51"/>
        <v>0</v>
      </c>
    </row>
    <row r="2797" spans="1:1" x14ac:dyDescent="0.2">
      <c r="A2797" s="317">
        <f t="shared" si="51"/>
        <v>0</v>
      </c>
    </row>
    <row r="2798" spans="1:1" x14ac:dyDescent="0.2">
      <c r="A2798" s="317">
        <f t="shared" si="51"/>
        <v>0</v>
      </c>
    </row>
    <row r="2799" spans="1:1" x14ac:dyDescent="0.2">
      <c r="A2799" s="317">
        <f t="shared" si="51"/>
        <v>0</v>
      </c>
    </row>
    <row r="2800" spans="1:1" x14ac:dyDescent="0.2">
      <c r="A2800" s="317">
        <f t="shared" si="51"/>
        <v>0</v>
      </c>
    </row>
    <row r="2801" spans="1:1" x14ac:dyDescent="0.2">
      <c r="A2801" s="317">
        <f t="shared" si="51"/>
        <v>0</v>
      </c>
    </row>
    <row r="2802" spans="1:1" x14ac:dyDescent="0.2">
      <c r="A2802" s="317">
        <f t="shared" si="51"/>
        <v>0</v>
      </c>
    </row>
    <row r="2803" spans="1:1" x14ac:dyDescent="0.2">
      <c r="A2803" s="317">
        <f t="shared" si="51"/>
        <v>0</v>
      </c>
    </row>
    <row r="2804" spans="1:1" x14ac:dyDescent="0.2">
      <c r="A2804" s="317">
        <f t="shared" si="51"/>
        <v>0</v>
      </c>
    </row>
    <row r="2805" spans="1:1" x14ac:dyDescent="0.2">
      <c r="A2805" s="317">
        <f t="shared" si="51"/>
        <v>0</v>
      </c>
    </row>
    <row r="2806" spans="1:1" x14ac:dyDescent="0.2">
      <c r="A2806" s="317">
        <f t="shared" si="51"/>
        <v>0</v>
      </c>
    </row>
    <row r="2807" spans="1:1" x14ac:dyDescent="0.2">
      <c r="A2807" s="317">
        <f t="shared" si="51"/>
        <v>0</v>
      </c>
    </row>
    <row r="2808" spans="1:1" x14ac:dyDescent="0.2">
      <c r="A2808" s="317">
        <f t="shared" si="51"/>
        <v>0</v>
      </c>
    </row>
    <row r="2809" spans="1:1" x14ac:dyDescent="0.2">
      <c r="A2809" s="317">
        <f t="shared" si="51"/>
        <v>0</v>
      </c>
    </row>
    <row r="2810" spans="1:1" x14ac:dyDescent="0.2">
      <c r="A2810" s="317">
        <f t="shared" si="51"/>
        <v>0</v>
      </c>
    </row>
    <row r="2811" spans="1:1" x14ac:dyDescent="0.2">
      <c r="A2811" s="317">
        <f t="shared" si="51"/>
        <v>0</v>
      </c>
    </row>
    <row r="2812" spans="1:1" x14ac:dyDescent="0.2">
      <c r="A2812" s="317">
        <f t="shared" si="51"/>
        <v>0</v>
      </c>
    </row>
    <row r="2813" spans="1:1" x14ac:dyDescent="0.2">
      <c r="A2813" s="317">
        <f t="shared" si="51"/>
        <v>0</v>
      </c>
    </row>
    <row r="2814" spans="1:1" x14ac:dyDescent="0.2">
      <c r="A2814" s="317">
        <f t="shared" si="51"/>
        <v>0</v>
      </c>
    </row>
    <row r="2815" spans="1:1" x14ac:dyDescent="0.2">
      <c r="A2815" s="317">
        <f t="shared" si="51"/>
        <v>0</v>
      </c>
    </row>
    <row r="2816" spans="1:1" x14ac:dyDescent="0.2">
      <c r="A2816" s="317">
        <f t="shared" si="51"/>
        <v>0</v>
      </c>
    </row>
    <row r="2817" spans="1:1" x14ac:dyDescent="0.2">
      <c r="A2817" s="317">
        <f t="shared" si="51"/>
        <v>0</v>
      </c>
    </row>
    <row r="2818" spans="1:1" x14ac:dyDescent="0.2">
      <c r="A2818" s="317">
        <f t="shared" si="51"/>
        <v>0</v>
      </c>
    </row>
    <row r="2819" spans="1:1" x14ac:dyDescent="0.2">
      <c r="A2819" s="317">
        <f t="shared" si="51"/>
        <v>0</v>
      </c>
    </row>
    <row r="2820" spans="1:1" x14ac:dyDescent="0.2">
      <c r="A2820" s="317">
        <f t="shared" si="51"/>
        <v>0</v>
      </c>
    </row>
    <row r="2821" spans="1:1" x14ac:dyDescent="0.2">
      <c r="A2821" s="317">
        <f t="shared" si="51"/>
        <v>0</v>
      </c>
    </row>
    <row r="2822" spans="1:1" x14ac:dyDescent="0.2">
      <c r="A2822" s="317">
        <f t="shared" si="51"/>
        <v>0</v>
      </c>
    </row>
    <row r="2823" spans="1:1" x14ac:dyDescent="0.2">
      <c r="A2823" s="317">
        <f t="shared" si="51"/>
        <v>0</v>
      </c>
    </row>
    <row r="2824" spans="1:1" x14ac:dyDescent="0.2">
      <c r="A2824" s="317">
        <f t="shared" si="51"/>
        <v>0</v>
      </c>
    </row>
    <row r="2825" spans="1:1" x14ac:dyDescent="0.2">
      <c r="A2825" s="317">
        <f t="shared" si="51"/>
        <v>0</v>
      </c>
    </row>
    <row r="2826" spans="1:1" x14ac:dyDescent="0.2">
      <c r="A2826" s="317">
        <f t="shared" si="51"/>
        <v>0</v>
      </c>
    </row>
    <row r="2827" spans="1:1" x14ac:dyDescent="0.2">
      <c r="A2827" s="317">
        <f t="shared" si="51"/>
        <v>0</v>
      </c>
    </row>
    <row r="2828" spans="1:1" x14ac:dyDescent="0.2">
      <c r="A2828" s="317">
        <f t="shared" si="51"/>
        <v>0</v>
      </c>
    </row>
    <row r="2829" spans="1:1" x14ac:dyDescent="0.2">
      <c r="A2829" s="317">
        <f t="shared" ref="A2829:A2892" si="52">INDEX(B2829:H2829,1,Sprachwahl)</f>
        <v>0</v>
      </c>
    </row>
    <row r="2830" spans="1:1" x14ac:dyDescent="0.2">
      <c r="A2830" s="317">
        <f t="shared" si="52"/>
        <v>0</v>
      </c>
    </row>
    <row r="2831" spans="1:1" x14ac:dyDescent="0.2">
      <c r="A2831" s="317">
        <f t="shared" si="52"/>
        <v>0</v>
      </c>
    </row>
    <row r="2832" spans="1:1" x14ac:dyDescent="0.2">
      <c r="A2832" s="317">
        <f t="shared" si="52"/>
        <v>0</v>
      </c>
    </row>
    <row r="2833" spans="1:1" x14ac:dyDescent="0.2">
      <c r="A2833" s="317">
        <f t="shared" si="52"/>
        <v>0</v>
      </c>
    </row>
    <row r="2834" spans="1:1" x14ac:dyDescent="0.2">
      <c r="A2834" s="317">
        <f t="shared" si="52"/>
        <v>0</v>
      </c>
    </row>
    <row r="2835" spans="1:1" x14ac:dyDescent="0.2">
      <c r="A2835" s="317">
        <f t="shared" si="52"/>
        <v>0</v>
      </c>
    </row>
    <row r="2836" spans="1:1" x14ac:dyDescent="0.2">
      <c r="A2836" s="317">
        <f t="shared" si="52"/>
        <v>0</v>
      </c>
    </row>
    <row r="2837" spans="1:1" x14ac:dyDescent="0.2">
      <c r="A2837" s="317">
        <f t="shared" si="52"/>
        <v>0</v>
      </c>
    </row>
    <row r="2838" spans="1:1" x14ac:dyDescent="0.2">
      <c r="A2838" s="317">
        <f t="shared" si="52"/>
        <v>0</v>
      </c>
    </row>
    <row r="2839" spans="1:1" x14ac:dyDescent="0.2">
      <c r="A2839" s="317">
        <f t="shared" si="52"/>
        <v>0</v>
      </c>
    </row>
    <row r="2840" spans="1:1" x14ac:dyDescent="0.2">
      <c r="A2840" s="317">
        <f t="shared" si="52"/>
        <v>0</v>
      </c>
    </row>
    <row r="2841" spans="1:1" x14ac:dyDescent="0.2">
      <c r="A2841" s="317">
        <f t="shared" si="52"/>
        <v>0</v>
      </c>
    </row>
    <row r="2842" spans="1:1" x14ac:dyDescent="0.2">
      <c r="A2842" s="317">
        <f t="shared" si="52"/>
        <v>0</v>
      </c>
    </row>
    <row r="2843" spans="1:1" x14ac:dyDescent="0.2">
      <c r="A2843" s="317">
        <f t="shared" si="52"/>
        <v>0</v>
      </c>
    </row>
    <row r="2844" spans="1:1" x14ac:dyDescent="0.2">
      <c r="A2844" s="317">
        <f t="shared" si="52"/>
        <v>0</v>
      </c>
    </row>
    <row r="2845" spans="1:1" x14ac:dyDescent="0.2">
      <c r="A2845" s="317">
        <f t="shared" si="52"/>
        <v>0</v>
      </c>
    </row>
    <row r="2846" spans="1:1" x14ac:dyDescent="0.2">
      <c r="A2846" s="317">
        <f t="shared" si="52"/>
        <v>0</v>
      </c>
    </row>
    <row r="2847" spans="1:1" x14ac:dyDescent="0.2">
      <c r="A2847" s="317">
        <f t="shared" si="52"/>
        <v>0</v>
      </c>
    </row>
    <row r="2848" spans="1:1" x14ac:dyDescent="0.2">
      <c r="A2848" s="317">
        <f t="shared" si="52"/>
        <v>0</v>
      </c>
    </row>
    <row r="2849" spans="1:1" x14ac:dyDescent="0.2">
      <c r="A2849" s="317">
        <f t="shared" si="52"/>
        <v>0</v>
      </c>
    </row>
    <row r="2850" spans="1:1" x14ac:dyDescent="0.2">
      <c r="A2850" s="317">
        <f t="shared" si="52"/>
        <v>0</v>
      </c>
    </row>
    <row r="2851" spans="1:1" x14ac:dyDescent="0.2">
      <c r="A2851" s="317">
        <f t="shared" si="52"/>
        <v>0</v>
      </c>
    </row>
    <row r="2852" spans="1:1" x14ac:dyDescent="0.2">
      <c r="A2852" s="317">
        <f t="shared" si="52"/>
        <v>0</v>
      </c>
    </row>
    <row r="2853" spans="1:1" x14ac:dyDescent="0.2">
      <c r="A2853" s="317">
        <f t="shared" si="52"/>
        <v>0</v>
      </c>
    </row>
    <row r="2854" spans="1:1" x14ac:dyDescent="0.2">
      <c r="A2854" s="317">
        <f t="shared" si="52"/>
        <v>0</v>
      </c>
    </row>
    <row r="2855" spans="1:1" x14ac:dyDescent="0.2">
      <c r="A2855" s="317">
        <f t="shared" si="52"/>
        <v>0</v>
      </c>
    </row>
    <row r="2856" spans="1:1" x14ac:dyDescent="0.2">
      <c r="A2856" s="317">
        <f t="shared" si="52"/>
        <v>0</v>
      </c>
    </row>
    <row r="2857" spans="1:1" x14ac:dyDescent="0.2">
      <c r="A2857" s="317">
        <f t="shared" si="52"/>
        <v>0</v>
      </c>
    </row>
    <row r="2858" spans="1:1" x14ac:dyDescent="0.2">
      <c r="A2858" s="317">
        <f t="shared" si="52"/>
        <v>0</v>
      </c>
    </row>
    <row r="2859" spans="1:1" x14ac:dyDescent="0.2">
      <c r="A2859" s="317">
        <f t="shared" si="52"/>
        <v>0</v>
      </c>
    </row>
    <row r="2860" spans="1:1" x14ac:dyDescent="0.2">
      <c r="A2860" s="317">
        <f t="shared" si="52"/>
        <v>0</v>
      </c>
    </row>
    <row r="2861" spans="1:1" x14ac:dyDescent="0.2">
      <c r="A2861" s="317">
        <f t="shared" si="52"/>
        <v>0</v>
      </c>
    </row>
    <row r="2862" spans="1:1" x14ac:dyDescent="0.2">
      <c r="A2862" s="317">
        <f t="shared" si="52"/>
        <v>0</v>
      </c>
    </row>
    <row r="2863" spans="1:1" x14ac:dyDescent="0.2">
      <c r="A2863" s="317">
        <f t="shared" si="52"/>
        <v>0</v>
      </c>
    </row>
    <row r="2864" spans="1:1" x14ac:dyDescent="0.2">
      <c r="A2864" s="317">
        <f t="shared" si="52"/>
        <v>0</v>
      </c>
    </row>
    <row r="2865" spans="1:1" x14ac:dyDescent="0.2">
      <c r="A2865" s="317">
        <f t="shared" si="52"/>
        <v>0</v>
      </c>
    </row>
    <row r="2866" spans="1:1" x14ac:dyDescent="0.2">
      <c r="A2866" s="317">
        <f t="shared" si="52"/>
        <v>0</v>
      </c>
    </row>
    <row r="2867" spans="1:1" x14ac:dyDescent="0.2">
      <c r="A2867" s="317">
        <f t="shared" si="52"/>
        <v>0</v>
      </c>
    </row>
    <row r="2868" spans="1:1" x14ac:dyDescent="0.2">
      <c r="A2868" s="317">
        <f t="shared" si="52"/>
        <v>0</v>
      </c>
    </row>
    <row r="2869" spans="1:1" x14ac:dyDescent="0.2">
      <c r="A2869" s="317">
        <f t="shared" si="52"/>
        <v>0</v>
      </c>
    </row>
    <row r="2870" spans="1:1" x14ac:dyDescent="0.2">
      <c r="A2870" s="317">
        <f t="shared" si="52"/>
        <v>0</v>
      </c>
    </row>
    <row r="2871" spans="1:1" x14ac:dyDescent="0.2">
      <c r="A2871" s="317">
        <f t="shared" si="52"/>
        <v>0</v>
      </c>
    </row>
    <row r="2872" spans="1:1" x14ac:dyDescent="0.2">
      <c r="A2872" s="317">
        <f t="shared" si="52"/>
        <v>0</v>
      </c>
    </row>
    <row r="2873" spans="1:1" x14ac:dyDescent="0.2">
      <c r="A2873" s="317">
        <f t="shared" si="52"/>
        <v>0</v>
      </c>
    </row>
    <row r="2874" spans="1:1" x14ac:dyDescent="0.2">
      <c r="A2874" s="317">
        <f t="shared" si="52"/>
        <v>0</v>
      </c>
    </row>
    <row r="2875" spans="1:1" x14ac:dyDescent="0.2">
      <c r="A2875" s="317">
        <f t="shared" si="52"/>
        <v>0</v>
      </c>
    </row>
    <row r="2876" spans="1:1" x14ac:dyDescent="0.2">
      <c r="A2876" s="317">
        <f t="shared" si="52"/>
        <v>0</v>
      </c>
    </row>
    <row r="2877" spans="1:1" x14ac:dyDescent="0.2">
      <c r="A2877" s="317">
        <f t="shared" si="52"/>
        <v>0</v>
      </c>
    </row>
    <row r="2878" spans="1:1" x14ac:dyDescent="0.2">
      <c r="A2878" s="317">
        <f t="shared" si="52"/>
        <v>0</v>
      </c>
    </row>
    <row r="2879" spans="1:1" x14ac:dyDescent="0.2">
      <c r="A2879" s="317">
        <f t="shared" si="52"/>
        <v>0</v>
      </c>
    </row>
    <row r="2880" spans="1:1" x14ac:dyDescent="0.2">
      <c r="A2880" s="317">
        <f t="shared" si="52"/>
        <v>0</v>
      </c>
    </row>
    <row r="2881" spans="1:1" x14ac:dyDescent="0.2">
      <c r="A2881" s="317">
        <f t="shared" si="52"/>
        <v>0</v>
      </c>
    </row>
    <row r="2882" spans="1:1" x14ac:dyDescent="0.2">
      <c r="A2882" s="317">
        <f t="shared" si="52"/>
        <v>0</v>
      </c>
    </row>
    <row r="2883" spans="1:1" x14ac:dyDescent="0.2">
      <c r="A2883" s="317">
        <f t="shared" si="52"/>
        <v>0</v>
      </c>
    </row>
    <row r="2884" spans="1:1" x14ac:dyDescent="0.2">
      <c r="A2884" s="317">
        <f t="shared" si="52"/>
        <v>0</v>
      </c>
    </row>
    <row r="2885" spans="1:1" x14ac:dyDescent="0.2">
      <c r="A2885" s="317">
        <f t="shared" si="52"/>
        <v>0</v>
      </c>
    </row>
    <row r="2886" spans="1:1" x14ac:dyDescent="0.2">
      <c r="A2886" s="317">
        <f t="shared" si="52"/>
        <v>0</v>
      </c>
    </row>
    <row r="2887" spans="1:1" x14ac:dyDescent="0.2">
      <c r="A2887" s="317">
        <f t="shared" si="52"/>
        <v>0</v>
      </c>
    </row>
    <row r="2888" spans="1:1" x14ac:dyDescent="0.2">
      <c r="A2888" s="317">
        <f t="shared" si="52"/>
        <v>0</v>
      </c>
    </row>
    <row r="2889" spans="1:1" x14ac:dyDescent="0.2">
      <c r="A2889" s="317">
        <f t="shared" si="52"/>
        <v>0</v>
      </c>
    </row>
    <row r="2890" spans="1:1" x14ac:dyDescent="0.2">
      <c r="A2890" s="317">
        <f t="shared" si="52"/>
        <v>0</v>
      </c>
    </row>
    <row r="2891" spans="1:1" x14ac:dyDescent="0.2">
      <c r="A2891" s="317">
        <f t="shared" si="52"/>
        <v>0</v>
      </c>
    </row>
    <row r="2892" spans="1:1" x14ac:dyDescent="0.2">
      <c r="A2892" s="317">
        <f t="shared" si="52"/>
        <v>0</v>
      </c>
    </row>
    <row r="2893" spans="1:1" x14ac:dyDescent="0.2">
      <c r="A2893" s="317">
        <f t="shared" ref="A2893:A2956" si="53">INDEX(B2893:H2893,1,Sprachwahl)</f>
        <v>0</v>
      </c>
    </row>
    <row r="2894" spans="1:1" x14ac:dyDescent="0.2">
      <c r="A2894" s="317">
        <f t="shared" si="53"/>
        <v>0</v>
      </c>
    </row>
    <row r="2895" spans="1:1" x14ac:dyDescent="0.2">
      <c r="A2895" s="317">
        <f t="shared" si="53"/>
        <v>0</v>
      </c>
    </row>
    <row r="2896" spans="1:1" x14ac:dyDescent="0.2">
      <c r="A2896" s="317">
        <f t="shared" si="53"/>
        <v>0</v>
      </c>
    </row>
    <row r="2897" spans="1:1" x14ac:dyDescent="0.2">
      <c r="A2897" s="317">
        <f t="shared" si="53"/>
        <v>0</v>
      </c>
    </row>
    <row r="2898" spans="1:1" x14ac:dyDescent="0.2">
      <c r="A2898" s="317">
        <f t="shared" si="53"/>
        <v>0</v>
      </c>
    </row>
    <row r="2899" spans="1:1" x14ac:dyDescent="0.2">
      <c r="A2899" s="317">
        <f t="shared" si="53"/>
        <v>0</v>
      </c>
    </row>
    <row r="2900" spans="1:1" x14ac:dyDescent="0.2">
      <c r="A2900" s="317">
        <f t="shared" si="53"/>
        <v>0</v>
      </c>
    </row>
    <row r="2901" spans="1:1" x14ac:dyDescent="0.2">
      <c r="A2901" s="317">
        <f t="shared" si="53"/>
        <v>0</v>
      </c>
    </row>
    <row r="2902" spans="1:1" x14ac:dyDescent="0.2">
      <c r="A2902" s="317">
        <f t="shared" si="53"/>
        <v>0</v>
      </c>
    </row>
    <row r="2903" spans="1:1" x14ac:dyDescent="0.2">
      <c r="A2903" s="317">
        <f t="shared" si="53"/>
        <v>0</v>
      </c>
    </row>
    <row r="2904" spans="1:1" x14ac:dyDescent="0.2">
      <c r="A2904" s="317">
        <f t="shared" si="53"/>
        <v>0</v>
      </c>
    </row>
    <row r="2905" spans="1:1" x14ac:dyDescent="0.2">
      <c r="A2905" s="317">
        <f t="shared" si="53"/>
        <v>0</v>
      </c>
    </row>
    <row r="2906" spans="1:1" x14ac:dyDescent="0.2">
      <c r="A2906" s="317">
        <f t="shared" si="53"/>
        <v>0</v>
      </c>
    </row>
    <row r="2907" spans="1:1" x14ac:dyDescent="0.2">
      <c r="A2907" s="317">
        <f t="shared" si="53"/>
        <v>0</v>
      </c>
    </row>
    <row r="2908" spans="1:1" x14ac:dyDescent="0.2">
      <c r="A2908" s="317">
        <f t="shared" si="53"/>
        <v>0</v>
      </c>
    </row>
    <row r="2909" spans="1:1" x14ac:dyDescent="0.2">
      <c r="A2909" s="317">
        <f t="shared" si="53"/>
        <v>0</v>
      </c>
    </row>
    <row r="2910" spans="1:1" x14ac:dyDescent="0.2">
      <c r="A2910" s="317">
        <f t="shared" si="53"/>
        <v>0</v>
      </c>
    </row>
    <row r="2911" spans="1:1" x14ac:dyDescent="0.2">
      <c r="A2911" s="317">
        <f t="shared" si="53"/>
        <v>0</v>
      </c>
    </row>
    <row r="2912" spans="1:1" x14ac:dyDescent="0.2">
      <c r="A2912" s="317">
        <f t="shared" si="53"/>
        <v>0</v>
      </c>
    </row>
    <row r="2913" spans="1:1" x14ac:dyDescent="0.2">
      <c r="A2913" s="317">
        <f t="shared" si="53"/>
        <v>0</v>
      </c>
    </row>
    <row r="2914" spans="1:1" x14ac:dyDescent="0.2">
      <c r="A2914" s="317">
        <f t="shared" si="53"/>
        <v>0</v>
      </c>
    </row>
    <row r="2915" spans="1:1" x14ac:dyDescent="0.2">
      <c r="A2915" s="317">
        <f t="shared" si="53"/>
        <v>0</v>
      </c>
    </row>
    <row r="2916" spans="1:1" x14ac:dyDescent="0.2">
      <c r="A2916" s="317">
        <f t="shared" si="53"/>
        <v>0</v>
      </c>
    </row>
    <row r="2917" spans="1:1" x14ac:dyDescent="0.2">
      <c r="A2917" s="317">
        <f t="shared" si="53"/>
        <v>0</v>
      </c>
    </row>
    <row r="2918" spans="1:1" x14ac:dyDescent="0.2">
      <c r="A2918" s="317">
        <f t="shared" si="53"/>
        <v>0</v>
      </c>
    </row>
    <row r="2919" spans="1:1" x14ac:dyDescent="0.2">
      <c r="A2919" s="317">
        <f t="shared" si="53"/>
        <v>0</v>
      </c>
    </row>
    <row r="2920" spans="1:1" x14ac:dyDescent="0.2">
      <c r="A2920" s="317">
        <f t="shared" si="53"/>
        <v>0</v>
      </c>
    </row>
    <row r="2921" spans="1:1" x14ac:dyDescent="0.2">
      <c r="A2921" s="317">
        <f t="shared" si="53"/>
        <v>0</v>
      </c>
    </row>
    <row r="2922" spans="1:1" x14ac:dyDescent="0.2">
      <c r="A2922" s="317">
        <f t="shared" si="53"/>
        <v>0</v>
      </c>
    </row>
    <row r="2923" spans="1:1" x14ac:dyDescent="0.2">
      <c r="A2923" s="317">
        <f t="shared" si="53"/>
        <v>0</v>
      </c>
    </row>
    <row r="2924" spans="1:1" x14ac:dyDescent="0.2">
      <c r="A2924" s="317">
        <f t="shared" si="53"/>
        <v>0</v>
      </c>
    </row>
    <row r="2925" spans="1:1" x14ac:dyDescent="0.2">
      <c r="A2925" s="317">
        <f t="shared" si="53"/>
        <v>0</v>
      </c>
    </row>
    <row r="2926" spans="1:1" x14ac:dyDescent="0.2">
      <c r="A2926" s="317">
        <f t="shared" si="53"/>
        <v>0</v>
      </c>
    </row>
    <row r="2927" spans="1:1" x14ac:dyDescent="0.2">
      <c r="A2927" s="317">
        <f t="shared" si="53"/>
        <v>0</v>
      </c>
    </row>
    <row r="2928" spans="1:1" x14ac:dyDescent="0.2">
      <c r="A2928" s="317">
        <f t="shared" si="53"/>
        <v>0</v>
      </c>
    </row>
    <row r="2929" spans="1:1" x14ac:dyDescent="0.2">
      <c r="A2929" s="317">
        <f t="shared" si="53"/>
        <v>0</v>
      </c>
    </row>
    <row r="2930" spans="1:1" x14ac:dyDescent="0.2">
      <c r="A2930" s="317">
        <f t="shared" si="53"/>
        <v>0</v>
      </c>
    </row>
    <row r="2931" spans="1:1" x14ac:dyDescent="0.2">
      <c r="A2931" s="317">
        <f t="shared" si="53"/>
        <v>0</v>
      </c>
    </row>
    <row r="2932" spans="1:1" x14ac:dyDescent="0.2">
      <c r="A2932" s="317">
        <f t="shared" si="53"/>
        <v>0</v>
      </c>
    </row>
    <row r="2933" spans="1:1" x14ac:dyDescent="0.2">
      <c r="A2933" s="317">
        <f t="shared" si="53"/>
        <v>0</v>
      </c>
    </row>
    <row r="2934" spans="1:1" x14ac:dyDescent="0.2">
      <c r="A2934" s="317">
        <f t="shared" si="53"/>
        <v>0</v>
      </c>
    </row>
    <row r="2935" spans="1:1" x14ac:dyDescent="0.2">
      <c r="A2935" s="317">
        <f t="shared" si="53"/>
        <v>0</v>
      </c>
    </row>
    <row r="2936" spans="1:1" x14ac:dyDescent="0.2">
      <c r="A2936" s="317">
        <f t="shared" si="53"/>
        <v>0</v>
      </c>
    </row>
    <row r="2937" spans="1:1" x14ac:dyDescent="0.2">
      <c r="A2937" s="317">
        <f t="shared" si="53"/>
        <v>0</v>
      </c>
    </row>
    <row r="2938" spans="1:1" x14ac:dyDescent="0.2">
      <c r="A2938" s="317">
        <f t="shared" si="53"/>
        <v>0</v>
      </c>
    </row>
    <row r="2939" spans="1:1" x14ac:dyDescent="0.2">
      <c r="A2939" s="317">
        <f t="shared" si="53"/>
        <v>0</v>
      </c>
    </row>
    <row r="2940" spans="1:1" x14ac:dyDescent="0.2">
      <c r="A2940" s="317">
        <f t="shared" si="53"/>
        <v>0</v>
      </c>
    </row>
    <row r="2941" spans="1:1" x14ac:dyDescent="0.2">
      <c r="A2941" s="317">
        <f t="shared" si="53"/>
        <v>0</v>
      </c>
    </row>
    <row r="2942" spans="1:1" x14ac:dyDescent="0.2">
      <c r="A2942" s="317">
        <f t="shared" si="53"/>
        <v>0</v>
      </c>
    </row>
    <row r="2943" spans="1:1" x14ac:dyDescent="0.2">
      <c r="A2943" s="317">
        <f t="shared" si="53"/>
        <v>0</v>
      </c>
    </row>
    <row r="2944" spans="1:1" x14ac:dyDescent="0.2">
      <c r="A2944" s="317">
        <f t="shared" si="53"/>
        <v>0</v>
      </c>
    </row>
    <row r="2945" spans="1:1" x14ac:dyDescent="0.2">
      <c r="A2945" s="317">
        <f t="shared" si="53"/>
        <v>0</v>
      </c>
    </row>
    <row r="2946" spans="1:1" x14ac:dyDescent="0.2">
      <c r="A2946" s="317">
        <f t="shared" si="53"/>
        <v>0</v>
      </c>
    </row>
    <row r="2947" spans="1:1" x14ac:dyDescent="0.2">
      <c r="A2947" s="317">
        <f t="shared" si="53"/>
        <v>0</v>
      </c>
    </row>
    <row r="2948" spans="1:1" x14ac:dyDescent="0.2">
      <c r="A2948" s="317">
        <f t="shared" si="53"/>
        <v>0</v>
      </c>
    </row>
    <row r="2949" spans="1:1" x14ac:dyDescent="0.2">
      <c r="A2949" s="317">
        <f t="shared" si="53"/>
        <v>0</v>
      </c>
    </row>
    <row r="2950" spans="1:1" x14ac:dyDescent="0.2">
      <c r="A2950" s="317">
        <f t="shared" si="53"/>
        <v>0</v>
      </c>
    </row>
    <row r="2951" spans="1:1" x14ac:dyDescent="0.2">
      <c r="A2951" s="317">
        <f t="shared" si="53"/>
        <v>0</v>
      </c>
    </row>
    <row r="2952" spans="1:1" x14ac:dyDescent="0.2">
      <c r="A2952" s="317">
        <f t="shared" si="53"/>
        <v>0</v>
      </c>
    </row>
    <row r="2953" spans="1:1" x14ac:dyDescent="0.2">
      <c r="A2953" s="317">
        <f t="shared" si="53"/>
        <v>0</v>
      </c>
    </row>
    <row r="2954" spans="1:1" x14ac:dyDescent="0.2">
      <c r="A2954" s="317">
        <f t="shared" si="53"/>
        <v>0</v>
      </c>
    </row>
    <row r="2955" spans="1:1" x14ac:dyDescent="0.2">
      <c r="A2955" s="317">
        <f t="shared" si="53"/>
        <v>0</v>
      </c>
    </row>
    <row r="2956" spans="1:1" x14ac:dyDescent="0.2">
      <c r="A2956" s="317">
        <f t="shared" si="53"/>
        <v>0</v>
      </c>
    </row>
    <row r="2957" spans="1:1" x14ac:dyDescent="0.2">
      <c r="A2957" s="317">
        <f t="shared" ref="A2957:A3020" si="54">INDEX(B2957:H2957,1,Sprachwahl)</f>
        <v>0</v>
      </c>
    </row>
    <row r="2958" spans="1:1" x14ac:dyDescent="0.2">
      <c r="A2958" s="317">
        <f t="shared" si="54"/>
        <v>0</v>
      </c>
    </row>
    <row r="2959" spans="1:1" x14ac:dyDescent="0.2">
      <c r="A2959" s="317">
        <f t="shared" si="54"/>
        <v>0</v>
      </c>
    </row>
    <row r="2960" spans="1:1" x14ac:dyDescent="0.2">
      <c r="A2960" s="317">
        <f t="shared" si="54"/>
        <v>0</v>
      </c>
    </row>
    <row r="2961" spans="1:1" x14ac:dyDescent="0.2">
      <c r="A2961" s="317">
        <f t="shared" si="54"/>
        <v>0</v>
      </c>
    </row>
    <row r="2962" spans="1:1" x14ac:dyDescent="0.2">
      <c r="A2962" s="317">
        <f t="shared" si="54"/>
        <v>0</v>
      </c>
    </row>
    <row r="2963" spans="1:1" x14ac:dyDescent="0.2">
      <c r="A2963" s="317">
        <f t="shared" si="54"/>
        <v>0</v>
      </c>
    </row>
    <row r="2964" spans="1:1" x14ac:dyDescent="0.2">
      <c r="A2964" s="317">
        <f t="shared" si="54"/>
        <v>0</v>
      </c>
    </row>
    <row r="2965" spans="1:1" x14ac:dyDescent="0.2">
      <c r="A2965" s="317">
        <f t="shared" si="54"/>
        <v>0</v>
      </c>
    </row>
    <row r="2966" spans="1:1" x14ac:dyDescent="0.2">
      <c r="A2966" s="317">
        <f t="shared" si="54"/>
        <v>0</v>
      </c>
    </row>
    <row r="2967" spans="1:1" x14ac:dyDescent="0.2">
      <c r="A2967" s="317">
        <f t="shared" si="54"/>
        <v>0</v>
      </c>
    </row>
    <row r="2968" spans="1:1" x14ac:dyDescent="0.2">
      <c r="A2968" s="317">
        <f t="shared" si="54"/>
        <v>0</v>
      </c>
    </row>
    <row r="2969" spans="1:1" x14ac:dyDescent="0.2">
      <c r="A2969" s="317">
        <f t="shared" si="54"/>
        <v>0</v>
      </c>
    </row>
    <row r="2970" spans="1:1" x14ac:dyDescent="0.2">
      <c r="A2970" s="317">
        <f t="shared" si="54"/>
        <v>0</v>
      </c>
    </row>
    <row r="2971" spans="1:1" x14ac:dyDescent="0.2">
      <c r="A2971" s="317">
        <f t="shared" si="54"/>
        <v>0</v>
      </c>
    </row>
    <row r="2972" spans="1:1" x14ac:dyDescent="0.2">
      <c r="A2972" s="317">
        <f t="shared" si="54"/>
        <v>0</v>
      </c>
    </row>
    <row r="2973" spans="1:1" x14ac:dyDescent="0.2">
      <c r="A2973" s="317">
        <f t="shared" si="54"/>
        <v>0</v>
      </c>
    </row>
    <row r="2974" spans="1:1" x14ac:dyDescent="0.2">
      <c r="A2974" s="317">
        <f t="shared" si="54"/>
        <v>0</v>
      </c>
    </row>
    <row r="2975" spans="1:1" x14ac:dyDescent="0.2">
      <c r="A2975" s="317">
        <f t="shared" si="54"/>
        <v>0</v>
      </c>
    </row>
    <row r="2976" spans="1:1" x14ac:dyDescent="0.2">
      <c r="A2976" s="317">
        <f t="shared" si="54"/>
        <v>0</v>
      </c>
    </row>
    <row r="2977" spans="1:1" x14ac:dyDescent="0.2">
      <c r="A2977" s="317">
        <f t="shared" si="54"/>
        <v>0</v>
      </c>
    </row>
    <row r="2978" spans="1:1" x14ac:dyDescent="0.2">
      <c r="A2978" s="317">
        <f t="shared" si="54"/>
        <v>0</v>
      </c>
    </row>
    <row r="2979" spans="1:1" x14ac:dyDescent="0.2">
      <c r="A2979" s="317">
        <f t="shared" si="54"/>
        <v>0</v>
      </c>
    </row>
    <row r="2980" spans="1:1" x14ac:dyDescent="0.2">
      <c r="A2980" s="317">
        <f t="shared" si="54"/>
        <v>0</v>
      </c>
    </row>
    <row r="2981" spans="1:1" x14ac:dyDescent="0.2">
      <c r="A2981" s="317">
        <f t="shared" si="54"/>
        <v>0</v>
      </c>
    </row>
    <row r="2982" spans="1:1" x14ac:dyDescent="0.2">
      <c r="A2982" s="317">
        <f t="shared" si="54"/>
        <v>0</v>
      </c>
    </row>
    <row r="2983" spans="1:1" x14ac:dyDescent="0.2">
      <c r="A2983" s="317">
        <f t="shared" si="54"/>
        <v>0</v>
      </c>
    </row>
    <row r="2984" spans="1:1" x14ac:dyDescent="0.2">
      <c r="A2984" s="317">
        <f t="shared" si="54"/>
        <v>0</v>
      </c>
    </row>
    <row r="2985" spans="1:1" x14ac:dyDescent="0.2">
      <c r="A2985" s="317">
        <f t="shared" si="54"/>
        <v>0</v>
      </c>
    </row>
    <row r="2986" spans="1:1" x14ac:dyDescent="0.2">
      <c r="A2986" s="317">
        <f t="shared" si="54"/>
        <v>0</v>
      </c>
    </row>
    <row r="2987" spans="1:1" x14ac:dyDescent="0.2">
      <c r="A2987" s="317">
        <f t="shared" si="54"/>
        <v>0</v>
      </c>
    </row>
    <row r="2988" spans="1:1" x14ac:dyDescent="0.2">
      <c r="A2988" s="317">
        <f t="shared" si="54"/>
        <v>0</v>
      </c>
    </row>
    <row r="2989" spans="1:1" x14ac:dyDescent="0.2">
      <c r="A2989" s="317">
        <f t="shared" si="54"/>
        <v>0</v>
      </c>
    </row>
    <row r="2990" spans="1:1" x14ac:dyDescent="0.2">
      <c r="A2990" s="317">
        <f t="shared" si="54"/>
        <v>0</v>
      </c>
    </row>
    <row r="2991" spans="1:1" x14ac:dyDescent="0.2">
      <c r="A2991" s="317">
        <f t="shared" si="54"/>
        <v>0</v>
      </c>
    </row>
    <row r="2992" spans="1:1" x14ac:dyDescent="0.2">
      <c r="A2992" s="317">
        <f t="shared" si="54"/>
        <v>0</v>
      </c>
    </row>
    <row r="2993" spans="1:1" x14ac:dyDescent="0.2">
      <c r="A2993" s="317">
        <f t="shared" si="54"/>
        <v>0</v>
      </c>
    </row>
    <row r="2994" spans="1:1" x14ac:dyDescent="0.2">
      <c r="A2994" s="317">
        <f t="shared" si="54"/>
        <v>0</v>
      </c>
    </row>
    <row r="2995" spans="1:1" x14ac:dyDescent="0.2">
      <c r="A2995" s="317">
        <f t="shared" si="54"/>
        <v>0</v>
      </c>
    </row>
    <row r="2996" spans="1:1" x14ac:dyDescent="0.2">
      <c r="A2996" s="317">
        <f t="shared" si="54"/>
        <v>0</v>
      </c>
    </row>
    <row r="2997" spans="1:1" x14ac:dyDescent="0.2">
      <c r="A2997" s="317">
        <f t="shared" si="54"/>
        <v>0</v>
      </c>
    </row>
    <row r="2998" spans="1:1" x14ac:dyDescent="0.2">
      <c r="A2998" s="317">
        <f t="shared" si="54"/>
        <v>0</v>
      </c>
    </row>
    <row r="2999" spans="1:1" x14ac:dyDescent="0.2">
      <c r="A2999" s="317">
        <f t="shared" si="54"/>
        <v>0</v>
      </c>
    </row>
    <row r="3000" spans="1:1" x14ac:dyDescent="0.2">
      <c r="A3000" s="317">
        <f t="shared" si="54"/>
        <v>0</v>
      </c>
    </row>
    <row r="3001" spans="1:1" x14ac:dyDescent="0.2">
      <c r="A3001" s="317">
        <f t="shared" si="54"/>
        <v>0</v>
      </c>
    </row>
    <row r="3002" spans="1:1" x14ac:dyDescent="0.2">
      <c r="A3002" s="317">
        <f t="shared" si="54"/>
        <v>0</v>
      </c>
    </row>
    <row r="3003" spans="1:1" x14ac:dyDescent="0.2">
      <c r="A3003" s="317">
        <f t="shared" si="54"/>
        <v>0</v>
      </c>
    </row>
    <row r="3004" spans="1:1" x14ac:dyDescent="0.2">
      <c r="A3004" s="317">
        <f t="shared" si="54"/>
        <v>0</v>
      </c>
    </row>
    <row r="3005" spans="1:1" x14ac:dyDescent="0.2">
      <c r="A3005" s="317">
        <f t="shared" si="54"/>
        <v>0</v>
      </c>
    </row>
    <row r="3006" spans="1:1" x14ac:dyDescent="0.2">
      <c r="A3006" s="317">
        <f t="shared" si="54"/>
        <v>0</v>
      </c>
    </row>
    <row r="3007" spans="1:1" x14ac:dyDescent="0.2">
      <c r="A3007" s="317">
        <f t="shared" si="54"/>
        <v>0</v>
      </c>
    </row>
    <row r="3008" spans="1:1" x14ac:dyDescent="0.2">
      <c r="A3008" s="317">
        <f t="shared" si="54"/>
        <v>0</v>
      </c>
    </row>
    <row r="3009" spans="1:1" x14ac:dyDescent="0.2">
      <c r="A3009" s="317">
        <f t="shared" si="54"/>
        <v>0</v>
      </c>
    </row>
    <row r="3010" spans="1:1" x14ac:dyDescent="0.2">
      <c r="A3010" s="317">
        <f t="shared" si="54"/>
        <v>0</v>
      </c>
    </row>
    <row r="3011" spans="1:1" x14ac:dyDescent="0.2">
      <c r="A3011" s="317">
        <f t="shared" si="54"/>
        <v>0</v>
      </c>
    </row>
    <row r="3012" spans="1:1" x14ac:dyDescent="0.2">
      <c r="A3012" s="317">
        <f t="shared" si="54"/>
        <v>0</v>
      </c>
    </row>
    <row r="3013" spans="1:1" x14ac:dyDescent="0.2">
      <c r="A3013" s="317">
        <f t="shared" si="54"/>
        <v>0</v>
      </c>
    </row>
    <row r="3014" spans="1:1" x14ac:dyDescent="0.2">
      <c r="A3014" s="317">
        <f t="shared" si="54"/>
        <v>0</v>
      </c>
    </row>
    <row r="3015" spans="1:1" x14ac:dyDescent="0.2">
      <c r="A3015" s="317">
        <f t="shared" si="54"/>
        <v>0</v>
      </c>
    </row>
    <row r="3016" spans="1:1" x14ac:dyDescent="0.2">
      <c r="A3016" s="317">
        <f t="shared" si="54"/>
        <v>0</v>
      </c>
    </row>
    <row r="3017" spans="1:1" x14ac:dyDescent="0.2">
      <c r="A3017" s="317">
        <f t="shared" si="54"/>
        <v>0</v>
      </c>
    </row>
    <row r="3018" spans="1:1" x14ac:dyDescent="0.2">
      <c r="A3018" s="317">
        <f t="shared" si="54"/>
        <v>0</v>
      </c>
    </row>
    <row r="3019" spans="1:1" x14ac:dyDescent="0.2">
      <c r="A3019" s="317">
        <f t="shared" si="54"/>
        <v>0</v>
      </c>
    </row>
    <row r="3020" spans="1:1" x14ac:dyDescent="0.2">
      <c r="A3020" s="317">
        <f t="shared" si="54"/>
        <v>0</v>
      </c>
    </row>
    <row r="3021" spans="1:1" x14ac:dyDescent="0.2">
      <c r="A3021" s="317">
        <f t="shared" ref="A3021:A3084" si="55">INDEX(B3021:H3021,1,Sprachwahl)</f>
        <v>0</v>
      </c>
    </row>
    <row r="3022" spans="1:1" x14ac:dyDescent="0.2">
      <c r="A3022" s="317">
        <f t="shared" si="55"/>
        <v>0</v>
      </c>
    </row>
    <row r="3023" spans="1:1" x14ac:dyDescent="0.2">
      <c r="A3023" s="317">
        <f t="shared" si="55"/>
        <v>0</v>
      </c>
    </row>
    <row r="3024" spans="1:1" x14ac:dyDescent="0.2">
      <c r="A3024" s="317">
        <f t="shared" si="55"/>
        <v>0</v>
      </c>
    </row>
    <row r="3025" spans="1:1" x14ac:dyDescent="0.2">
      <c r="A3025" s="317">
        <f t="shared" si="55"/>
        <v>0</v>
      </c>
    </row>
    <row r="3026" spans="1:1" x14ac:dyDescent="0.2">
      <c r="A3026" s="317">
        <f t="shared" si="55"/>
        <v>0</v>
      </c>
    </row>
    <row r="3027" spans="1:1" x14ac:dyDescent="0.2">
      <c r="A3027" s="317">
        <f t="shared" si="55"/>
        <v>0</v>
      </c>
    </row>
    <row r="3028" spans="1:1" x14ac:dyDescent="0.2">
      <c r="A3028" s="317">
        <f t="shared" si="55"/>
        <v>0</v>
      </c>
    </row>
    <row r="3029" spans="1:1" x14ac:dyDescent="0.2">
      <c r="A3029" s="317">
        <f t="shared" si="55"/>
        <v>0</v>
      </c>
    </row>
    <row r="3030" spans="1:1" x14ac:dyDescent="0.2">
      <c r="A3030" s="317">
        <f t="shared" si="55"/>
        <v>0</v>
      </c>
    </row>
    <row r="3031" spans="1:1" x14ac:dyDescent="0.2">
      <c r="A3031" s="317">
        <f t="shared" si="55"/>
        <v>0</v>
      </c>
    </row>
    <row r="3032" spans="1:1" x14ac:dyDescent="0.2">
      <c r="A3032" s="317">
        <f t="shared" si="55"/>
        <v>0</v>
      </c>
    </row>
    <row r="3033" spans="1:1" x14ac:dyDescent="0.2">
      <c r="A3033" s="317">
        <f t="shared" si="55"/>
        <v>0</v>
      </c>
    </row>
    <row r="3034" spans="1:1" x14ac:dyDescent="0.2">
      <c r="A3034" s="317">
        <f t="shared" si="55"/>
        <v>0</v>
      </c>
    </row>
    <row r="3035" spans="1:1" x14ac:dyDescent="0.2">
      <c r="A3035" s="317">
        <f t="shared" si="55"/>
        <v>0</v>
      </c>
    </row>
    <row r="3036" spans="1:1" x14ac:dyDescent="0.2">
      <c r="A3036" s="317">
        <f t="shared" si="55"/>
        <v>0</v>
      </c>
    </row>
    <row r="3037" spans="1:1" x14ac:dyDescent="0.2">
      <c r="A3037" s="317">
        <f t="shared" si="55"/>
        <v>0</v>
      </c>
    </row>
    <row r="3038" spans="1:1" x14ac:dyDescent="0.2">
      <c r="A3038" s="317">
        <f t="shared" si="55"/>
        <v>0</v>
      </c>
    </row>
    <row r="3039" spans="1:1" x14ac:dyDescent="0.2">
      <c r="A3039" s="317">
        <f t="shared" si="55"/>
        <v>0</v>
      </c>
    </row>
    <row r="3040" spans="1:1" x14ac:dyDescent="0.2">
      <c r="A3040" s="317">
        <f t="shared" si="55"/>
        <v>0</v>
      </c>
    </row>
    <row r="3041" spans="1:1" x14ac:dyDescent="0.2">
      <c r="A3041" s="317">
        <f t="shared" si="55"/>
        <v>0</v>
      </c>
    </row>
    <row r="3042" spans="1:1" x14ac:dyDescent="0.2">
      <c r="A3042" s="317">
        <f t="shared" si="55"/>
        <v>0</v>
      </c>
    </row>
    <row r="3043" spans="1:1" x14ac:dyDescent="0.2">
      <c r="A3043" s="317">
        <f t="shared" si="55"/>
        <v>0</v>
      </c>
    </row>
    <row r="3044" spans="1:1" x14ac:dyDescent="0.2">
      <c r="A3044" s="317">
        <f t="shared" si="55"/>
        <v>0</v>
      </c>
    </row>
    <row r="3045" spans="1:1" x14ac:dyDescent="0.2">
      <c r="A3045" s="317">
        <f t="shared" si="55"/>
        <v>0</v>
      </c>
    </row>
    <row r="3046" spans="1:1" x14ac:dyDescent="0.2">
      <c r="A3046" s="317">
        <f t="shared" si="55"/>
        <v>0</v>
      </c>
    </row>
    <row r="3047" spans="1:1" x14ac:dyDescent="0.2">
      <c r="A3047" s="317">
        <f t="shared" si="55"/>
        <v>0</v>
      </c>
    </row>
    <row r="3048" spans="1:1" x14ac:dyDescent="0.2">
      <c r="A3048" s="317">
        <f t="shared" si="55"/>
        <v>0</v>
      </c>
    </row>
    <row r="3049" spans="1:1" x14ac:dyDescent="0.2">
      <c r="A3049" s="317">
        <f t="shared" si="55"/>
        <v>0</v>
      </c>
    </row>
    <row r="3050" spans="1:1" x14ac:dyDescent="0.2">
      <c r="A3050" s="317">
        <f t="shared" si="55"/>
        <v>0</v>
      </c>
    </row>
    <row r="3051" spans="1:1" x14ac:dyDescent="0.2">
      <c r="A3051" s="317">
        <f t="shared" si="55"/>
        <v>0</v>
      </c>
    </row>
    <row r="3052" spans="1:1" x14ac:dyDescent="0.2">
      <c r="A3052" s="317">
        <f t="shared" si="55"/>
        <v>0</v>
      </c>
    </row>
    <row r="3053" spans="1:1" x14ac:dyDescent="0.2">
      <c r="A3053" s="317">
        <f t="shared" si="55"/>
        <v>0</v>
      </c>
    </row>
    <row r="3054" spans="1:1" x14ac:dyDescent="0.2">
      <c r="A3054" s="317">
        <f t="shared" si="55"/>
        <v>0</v>
      </c>
    </row>
    <row r="3055" spans="1:1" x14ac:dyDescent="0.2">
      <c r="A3055" s="317">
        <f t="shared" si="55"/>
        <v>0</v>
      </c>
    </row>
    <row r="3056" spans="1:1" x14ac:dyDescent="0.2">
      <c r="A3056" s="317">
        <f t="shared" si="55"/>
        <v>0</v>
      </c>
    </row>
    <row r="3057" spans="1:1" x14ac:dyDescent="0.2">
      <c r="A3057" s="317">
        <f t="shared" si="55"/>
        <v>0</v>
      </c>
    </row>
    <row r="3058" spans="1:1" x14ac:dyDescent="0.2">
      <c r="A3058" s="317">
        <f t="shared" si="55"/>
        <v>0</v>
      </c>
    </row>
    <row r="3059" spans="1:1" x14ac:dyDescent="0.2">
      <c r="A3059" s="317">
        <f t="shared" si="55"/>
        <v>0</v>
      </c>
    </row>
    <row r="3060" spans="1:1" x14ac:dyDescent="0.2">
      <c r="A3060" s="317">
        <f t="shared" si="55"/>
        <v>0</v>
      </c>
    </row>
    <row r="3061" spans="1:1" x14ac:dyDescent="0.2">
      <c r="A3061" s="317">
        <f t="shared" si="55"/>
        <v>0</v>
      </c>
    </row>
    <row r="3062" spans="1:1" x14ac:dyDescent="0.2">
      <c r="A3062" s="317">
        <f t="shared" si="55"/>
        <v>0</v>
      </c>
    </row>
    <row r="3063" spans="1:1" x14ac:dyDescent="0.2">
      <c r="A3063" s="317">
        <f t="shared" si="55"/>
        <v>0</v>
      </c>
    </row>
    <row r="3064" spans="1:1" x14ac:dyDescent="0.2">
      <c r="A3064" s="317">
        <f t="shared" si="55"/>
        <v>0</v>
      </c>
    </row>
    <row r="3065" spans="1:1" x14ac:dyDescent="0.2">
      <c r="A3065" s="317">
        <f t="shared" si="55"/>
        <v>0</v>
      </c>
    </row>
    <row r="3066" spans="1:1" x14ac:dyDescent="0.2">
      <c r="A3066" s="317">
        <f t="shared" si="55"/>
        <v>0</v>
      </c>
    </row>
    <row r="3067" spans="1:1" x14ac:dyDescent="0.2">
      <c r="A3067" s="317">
        <f t="shared" si="55"/>
        <v>0</v>
      </c>
    </row>
    <row r="3068" spans="1:1" x14ac:dyDescent="0.2">
      <c r="A3068" s="317">
        <f t="shared" si="55"/>
        <v>0</v>
      </c>
    </row>
    <row r="3069" spans="1:1" x14ac:dyDescent="0.2">
      <c r="A3069" s="317">
        <f t="shared" si="55"/>
        <v>0</v>
      </c>
    </row>
    <row r="3070" spans="1:1" x14ac:dyDescent="0.2">
      <c r="A3070" s="317">
        <f t="shared" si="55"/>
        <v>0</v>
      </c>
    </row>
    <row r="3071" spans="1:1" x14ac:dyDescent="0.2">
      <c r="A3071" s="317">
        <f t="shared" si="55"/>
        <v>0</v>
      </c>
    </row>
    <row r="3072" spans="1:1" x14ac:dyDescent="0.2">
      <c r="A3072" s="317">
        <f t="shared" si="55"/>
        <v>0</v>
      </c>
    </row>
    <row r="3073" spans="1:1" x14ac:dyDescent="0.2">
      <c r="A3073" s="317">
        <f t="shared" si="55"/>
        <v>0</v>
      </c>
    </row>
    <row r="3074" spans="1:1" x14ac:dyDescent="0.2">
      <c r="A3074" s="317">
        <f t="shared" si="55"/>
        <v>0</v>
      </c>
    </row>
    <row r="3075" spans="1:1" x14ac:dyDescent="0.2">
      <c r="A3075" s="317">
        <f t="shared" si="55"/>
        <v>0</v>
      </c>
    </row>
    <row r="3076" spans="1:1" x14ac:dyDescent="0.2">
      <c r="A3076" s="317">
        <f t="shared" si="55"/>
        <v>0</v>
      </c>
    </row>
    <row r="3077" spans="1:1" x14ac:dyDescent="0.2">
      <c r="A3077" s="317">
        <f t="shared" si="55"/>
        <v>0</v>
      </c>
    </row>
    <row r="3078" spans="1:1" x14ac:dyDescent="0.2">
      <c r="A3078" s="317">
        <f t="shared" si="55"/>
        <v>0</v>
      </c>
    </row>
    <row r="3079" spans="1:1" x14ac:dyDescent="0.2">
      <c r="A3079" s="317">
        <f t="shared" si="55"/>
        <v>0</v>
      </c>
    </row>
    <row r="3080" spans="1:1" x14ac:dyDescent="0.2">
      <c r="A3080" s="317">
        <f t="shared" si="55"/>
        <v>0</v>
      </c>
    </row>
    <row r="3081" spans="1:1" x14ac:dyDescent="0.2">
      <c r="A3081" s="317">
        <f t="shared" si="55"/>
        <v>0</v>
      </c>
    </row>
    <row r="3082" spans="1:1" x14ac:dyDescent="0.2">
      <c r="A3082" s="317">
        <f t="shared" si="55"/>
        <v>0</v>
      </c>
    </row>
    <row r="3083" spans="1:1" x14ac:dyDescent="0.2">
      <c r="A3083" s="317">
        <f t="shared" si="55"/>
        <v>0</v>
      </c>
    </row>
    <row r="3084" spans="1:1" x14ac:dyDescent="0.2">
      <c r="A3084" s="317">
        <f t="shared" si="55"/>
        <v>0</v>
      </c>
    </row>
    <row r="3085" spans="1:1" x14ac:dyDescent="0.2">
      <c r="A3085" s="317">
        <f t="shared" ref="A3085:A3148" si="56">INDEX(B3085:H3085,1,Sprachwahl)</f>
        <v>0</v>
      </c>
    </row>
    <row r="3086" spans="1:1" x14ac:dyDescent="0.2">
      <c r="A3086" s="317">
        <f t="shared" si="56"/>
        <v>0</v>
      </c>
    </row>
    <row r="3087" spans="1:1" x14ac:dyDescent="0.2">
      <c r="A3087" s="317">
        <f t="shared" si="56"/>
        <v>0</v>
      </c>
    </row>
    <row r="3088" spans="1:1" x14ac:dyDescent="0.2">
      <c r="A3088" s="317">
        <f t="shared" si="56"/>
        <v>0</v>
      </c>
    </row>
    <row r="3089" spans="1:1" x14ac:dyDescent="0.2">
      <c r="A3089" s="317">
        <f t="shared" si="56"/>
        <v>0</v>
      </c>
    </row>
    <row r="3090" spans="1:1" x14ac:dyDescent="0.2">
      <c r="A3090" s="317">
        <f t="shared" si="56"/>
        <v>0</v>
      </c>
    </row>
    <row r="3091" spans="1:1" x14ac:dyDescent="0.2">
      <c r="A3091" s="317">
        <f t="shared" si="56"/>
        <v>0</v>
      </c>
    </row>
    <row r="3092" spans="1:1" x14ac:dyDescent="0.2">
      <c r="A3092" s="317">
        <f t="shared" si="56"/>
        <v>0</v>
      </c>
    </row>
    <row r="3093" spans="1:1" x14ac:dyDescent="0.2">
      <c r="A3093" s="317">
        <f t="shared" si="56"/>
        <v>0</v>
      </c>
    </row>
    <row r="3094" spans="1:1" x14ac:dyDescent="0.2">
      <c r="A3094" s="317">
        <f t="shared" si="56"/>
        <v>0</v>
      </c>
    </row>
    <row r="3095" spans="1:1" x14ac:dyDescent="0.2">
      <c r="A3095" s="317">
        <f t="shared" si="56"/>
        <v>0</v>
      </c>
    </row>
    <row r="3096" spans="1:1" x14ac:dyDescent="0.2">
      <c r="A3096" s="317">
        <f t="shared" si="56"/>
        <v>0</v>
      </c>
    </row>
    <row r="3097" spans="1:1" x14ac:dyDescent="0.2">
      <c r="A3097" s="317">
        <f t="shared" si="56"/>
        <v>0</v>
      </c>
    </row>
    <row r="3098" spans="1:1" x14ac:dyDescent="0.2">
      <c r="A3098" s="317">
        <f t="shared" si="56"/>
        <v>0</v>
      </c>
    </row>
    <row r="3099" spans="1:1" x14ac:dyDescent="0.2">
      <c r="A3099" s="317">
        <f t="shared" si="56"/>
        <v>0</v>
      </c>
    </row>
    <row r="3100" spans="1:1" x14ac:dyDescent="0.2">
      <c r="A3100" s="317">
        <f t="shared" si="56"/>
        <v>0</v>
      </c>
    </row>
    <row r="3101" spans="1:1" x14ac:dyDescent="0.2">
      <c r="A3101" s="317">
        <f t="shared" si="56"/>
        <v>0</v>
      </c>
    </row>
    <row r="3102" spans="1:1" x14ac:dyDescent="0.2">
      <c r="A3102" s="317">
        <f t="shared" si="56"/>
        <v>0</v>
      </c>
    </row>
    <row r="3103" spans="1:1" x14ac:dyDescent="0.2">
      <c r="A3103" s="317">
        <f t="shared" si="56"/>
        <v>0</v>
      </c>
    </row>
    <row r="3104" spans="1:1" x14ac:dyDescent="0.2">
      <c r="A3104" s="317">
        <f t="shared" si="56"/>
        <v>0</v>
      </c>
    </row>
    <row r="3105" spans="1:1" x14ac:dyDescent="0.2">
      <c r="A3105" s="317">
        <f t="shared" si="56"/>
        <v>0</v>
      </c>
    </row>
    <row r="3106" spans="1:1" x14ac:dyDescent="0.2">
      <c r="A3106" s="317">
        <f t="shared" si="56"/>
        <v>0</v>
      </c>
    </row>
    <row r="3107" spans="1:1" x14ac:dyDescent="0.2">
      <c r="A3107" s="317">
        <f t="shared" si="56"/>
        <v>0</v>
      </c>
    </row>
    <row r="3108" spans="1:1" x14ac:dyDescent="0.2">
      <c r="A3108" s="317">
        <f t="shared" si="56"/>
        <v>0</v>
      </c>
    </row>
    <row r="3109" spans="1:1" x14ac:dyDescent="0.2">
      <c r="A3109" s="317">
        <f t="shared" si="56"/>
        <v>0</v>
      </c>
    </row>
    <row r="3110" spans="1:1" x14ac:dyDescent="0.2">
      <c r="A3110" s="317">
        <f t="shared" si="56"/>
        <v>0</v>
      </c>
    </row>
    <row r="3111" spans="1:1" x14ac:dyDescent="0.2">
      <c r="A3111" s="317">
        <f t="shared" si="56"/>
        <v>0</v>
      </c>
    </row>
    <row r="3112" spans="1:1" x14ac:dyDescent="0.2">
      <c r="A3112" s="317">
        <f t="shared" si="56"/>
        <v>0</v>
      </c>
    </row>
    <row r="3113" spans="1:1" x14ac:dyDescent="0.2">
      <c r="A3113" s="317">
        <f t="shared" si="56"/>
        <v>0</v>
      </c>
    </row>
    <row r="3114" spans="1:1" x14ac:dyDescent="0.2">
      <c r="A3114" s="317">
        <f t="shared" si="56"/>
        <v>0</v>
      </c>
    </row>
    <row r="3115" spans="1:1" x14ac:dyDescent="0.2">
      <c r="A3115" s="317">
        <f t="shared" si="56"/>
        <v>0</v>
      </c>
    </row>
    <row r="3116" spans="1:1" x14ac:dyDescent="0.2">
      <c r="A3116" s="317">
        <f t="shared" si="56"/>
        <v>0</v>
      </c>
    </row>
    <row r="3117" spans="1:1" x14ac:dyDescent="0.2">
      <c r="A3117" s="317">
        <f t="shared" si="56"/>
        <v>0</v>
      </c>
    </row>
    <row r="3118" spans="1:1" x14ac:dyDescent="0.2">
      <c r="A3118" s="317">
        <f t="shared" si="56"/>
        <v>0</v>
      </c>
    </row>
    <row r="3119" spans="1:1" x14ac:dyDescent="0.2">
      <c r="A3119" s="317">
        <f t="shared" si="56"/>
        <v>0</v>
      </c>
    </row>
    <row r="3120" spans="1:1" x14ac:dyDescent="0.2">
      <c r="A3120" s="317">
        <f t="shared" si="56"/>
        <v>0</v>
      </c>
    </row>
    <row r="3121" spans="1:1" x14ac:dyDescent="0.2">
      <c r="A3121" s="317">
        <f t="shared" si="56"/>
        <v>0</v>
      </c>
    </row>
    <row r="3122" spans="1:1" x14ac:dyDescent="0.2">
      <c r="A3122" s="317">
        <f t="shared" si="56"/>
        <v>0</v>
      </c>
    </row>
    <row r="3123" spans="1:1" x14ac:dyDescent="0.2">
      <c r="A3123" s="317">
        <f t="shared" si="56"/>
        <v>0</v>
      </c>
    </row>
    <row r="3124" spans="1:1" x14ac:dyDescent="0.2">
      <c r="A3124" s="317">
        <f t="shared" si="56"/>
        <v>0</v>
      </c>
    </row>
    <row r="3125" spans="1:1" x14ac:dyDescent="0.2">
      <c r="A3125" s="317">
        <f t="shared" si="56"/>
        <v>0</v>
      </c>
    </row>
    <row r="3126" spans="1:1" x14ac:dyDescent="0.2">
      <c r="A3126" s="317">
        <f t="shared" si="56"/>
        <v>0</v>
      </c>
    </row>
    <row r="3127" spans="1:1" x14ac:dyDescent="0.2">
      <c r="A3127" s="317">
        <f t="shared" si="56"/>
        <v>0</v>
      </c>
    </row>
    <row r="3128" spans="1:1" x14ac:dyDescent="0.2">
      <c r="A3128" s="317">
        <f t="shared" si="56"/>
        <v>0</v>
      </c>
    </row>
    <row r="3129" spans="1:1" x14ac:dyDescent="0.2">
      <c r="A3129" s="317">
        <f t="shared" si="56"/>
        <v>0</v>
      </c>
    </row>
    <row r="3130" spans="1:1" x14ac:dyDescent="0.2">
      <c r="A3130" s="317">
        <f t="shared" si="56"/>
        <v>0</v>
      </c>
    </row>
    <row r="3131" spans="1:1" x14ac:dyDescent="0.2">
      <c r="A3131" s="317">
        <f t="shared" si="56"/>
        <v>0</v>
      </c>
    </row>
    <row r="3132" spans="1:1" x14ac:dyDescent="0.2">
      <c r="A3132" s="317">
        <f t="shared" si="56"/>
        <v>0</v>
      </c>
    </row>
    <row r="3133" spans="1:1" x14ac:dyDescent="0.2">
      <c r="A3133" s="317">
        <f t="shared" si="56"/>
        <v>0</v>
      </c>
    </row>
    <row r="3134" spans="1:1" x14ac:dyDescent="0.2">
      <c r="A3134" s="317">
        <f t="shared" si="56"/>
        <v>0</v>
      </c>
    </row>
    <row r="3135" spans="1:1" x14ac:dyDescent="0.2">
      <c r="A3135" s="317">
        <f t="shared" si="56"/>
        <v>0</v>
      </c>
    </row>
    <row r="3136" spans="1:1" x14ac:dyDescent="0.2">
      <c r="A3136" s="317">
        <f t="shared" si="56"/>
        <v>0</v>
      </c>
    </row>
    <row r="3137" spans="1:1" x14ac:dyDescent="0.2">
      <c r="A3137" s="317">
        <f t="shared" si="56"/>
        <v>0</v>
      </c>
    </row>
    <row r="3138" spans="1:1" x14ac:dyDescent="0.2">
      <c r="A3138" s="317">
        <f t="shared" si="56"/>
        <v>0</v>
      </c>
    </row>
    <row r="3139" spans="1:1" x14ac:dyDescent="0.2">
      <c r="A3139" s="317">
        <f t="shared" si="56"/>
        <v>0</v>
      </c>
    </row>
    <row r="3140" spans="1:1" x14ac:dyDescent="0.2">
      <c r="A3140" s="317">
        <f t="shared" si="56"/>
        <v>0</v>
      </c>
    </row>
    <row r="3141" spans="1:1" x14ac:dyDescent="0.2">
      <c r="A3141" s="317">
        <f t="shared" si="56"/>
        <v>0</v>
      </c>
    </row>
    <row r="3142" spans="1:1" x14ac:dyDescent="0.2">
      <c r="A3142" s="317">
        <f t="shared" si="56"/>
        <v>0</v>
      </c>
    </row>
    <row r="3143" spans="1:1" x14ac:dyDescent="0.2">
      <c r="A3143" s="317">
        <f t="shared" si="56"/>
        <v>0</v>
      </c>
    </row>
    <row r="3144" spans="1:1" x14ac:dyDescent="0.2">
      <c r="A3144" s="317">
        <f t="shared" si="56"/>
        <v>0</v>
      </c>
    </row>
    <row r="3145" spans="1:1" x14ac:dyDescent="0.2">
      <c r="A3145" s="317">
        <f t="shared" si="56"/>
        <v>0</v>
      </c>
    </row>
    <row r="3146" spans="1:1" x14ac:dyDescent="0.2">
      <c r="A3146" s="317">
        <f t="shared" si="56"/>
        <v>0</v>
      </c>
    </row>
    <row r="3147" spans="1:1" x14ac:dyDescent="0.2">
      <c r="A3147" s="317">
        <f t="shared" si="56"/>
        <v>0</v>
      </c>
    </row>
    <row r="3148" spans="1:1" x14ac:dyDescent="0.2">
      <c r="A3148" s="317">
        <f t="shared" si="56"/>
        <v>0</v>
      </c>
    </row>
    <row r="3149" spans="1:1" x14ac:dyDescent="0.2">
      <c r="A3149" s="317">
        <f t="shared" ref="A3149:A3212" si="57">INDEX(B3149:H3149,1,Sprachwahl)</f>
        <v>0</v>
      </c>
    </row>
    <row r="3150" spans="1:1" x14ac:dyDescent="0.2">
      <c r="A3150" s="317">
        <f t="shared" si="57"/>
        <v>0</v>
      </c>
    </row>
    <row r="3151" spans="1:1" x14ac:dyDescent="0.2">
      <c r="A3151" s="317">
        <f t="shared" si="57"/>
        <v>0</v>
      </c>
    </row>
    <row r="3152" spans="1:1" x14ac:dyDescent="0.2">
      <c r="A3152" s="317">
        <f t="shared" si="57"/>
        <v>0</v>
      </c>
    </row>
    <row r="3153" spans="1:1" x14ac:dyDescent="0.2">
      <c r="A3153" s="317">
        <f t="shared" si="57"/>
        <v>0</v>
      </c>
    </row>
    <row r="3154" spans="1:1" x14ac:dyDescent="0.2">
      <c r="A3154" s="317">
        <f t="shared" si="57"/>
        <v>0</v>
      </c>
    </row>
    <row r="3155" spans="1:1" x14ac:dyDescent="0.2">
      <c r="A3155" s="317">
        <f t="shared" si="57"/>
        <v>0</v>
      </c>
    </row>
    <row r="3156" spans="1:1" x14ac:dyDescent="0.2">
      <c r="A3156" s="317">
        <f t="shared" si="57"/>
        <v>0</v>
      </c>
    </row>
    <row r="3157" spans="1:1" x14ac:dyDescent="0.2">
      <c r="A3157" s="317">
        <f t="shared" si="57"/>
        <v>0</v>
      </c>
    </row>
    <row r="3158" spans="1:1" x14ac:dyDescent="0.2">
      <c r="A3158" s="317">
        <f t="shared" si="57"/>
        <v>0</v>
      </c>
    </row>
    <row r="3159" spans="1:1" x14ac:dyDescent="0.2">
      <c r="A3159" s="317">
        <f t="shared" si="57"/>
        <v>0</v>
      </c>
    </row>
    <row r="3160" spans="1:1" x14ac:dyDescent="0.2">
      <c r="A3160" s="317">
        <f t="shared" si="57"/>
        <v>0</v>
      </c>
    </row>
    <row r="3161" spans="1:1" x14ac:dyDescent="0.2">
      <c r="A3161" s="317">
        <f t="shared" si="57"/>
        <v>0</v>
      </c>
    </row>
    <row r="3162" spans="1:1" x14ac:dyDescent="0.2">
      <c r="A3162" s="317">
        <f t="shared" si="57"/>
        <v>0</v>
      </c>
    </row>
    <row r="3163" spans="1:1" x14ac:dyDescent="0.2">
      <c r="A3163" s="317">
        <f t="shared" si="57"/>
        <v>0</v>
      </c>
    </row>
    <row r="3164" spans="1:1" x14ac:dyDescent="0.2">
      <c r="A3164" s="317">
        <f t="shared" si="57"/>
        <v>0</v>
      </c>
    </row>
    <row r="3165" spans="1:1" x14ac:dyDescent="0.2">
      <c r="A3165" s="317">
        <f t="shared" si="57"/>
        <v>0</v>
      </c>
    </row>
    <row r="3166" spans="1:1" x14ac:dyDescent="0.2">
      <c r="A3166" s="317">
        <f t="shared" si="57"/>
        <v>0</v>
      </c>
    </row>
    <row r="3167" spans="1:1" x14ac:dyDescent="0.2">
      <c r="A3167" s="317">
        <f t="shared" si="57"/>
        <v>0</v>
      </c>
    </row>
    <row r="3168" spans="1:1" x14ac:dyDescent="0.2">
      <c r="A3168" s="317">
        <f t="shared" si="57"/>
        <v>0</v>
      </c>
    </row>
    <row r="3169" spans="1:1" x14ac:dyDescent="0.2">
      <c r="A3169" s="317">
        <f t="shared" si="57"/>
        <v>0</v>
      </c>
    </row>
    <row r="3170" spans="1:1" x14ac:dyDescent="0.2">
      <c r="A3170" s="317">
        <f t="shared" si="57"/>
        <v>0</v>
      </c>
    </row>
    <row r="3171" spans="1:1" x14ac:dyDescent="0.2">
      <c r="A3171" s="317">
        <f t="shared" si="57"/>
        <v>0</v>
      </c>
    </row>
    <row r="3172" spans="1:1" x14ac:dyDescent="0.2">
      <c r="A3172" s="317">
        <f t="shared" si="57"/>
        <v>0</v>
      </c>
    </row>
    <row r="3173" spans="1:1" x14ac:dyDescent="0.2">
      <c r="A3173" s="317">
        <f t="shared" si="57"/>
        <v>0</v>
      </c>
    </row>
    <row r="3174" spans="1:1" x14ac:dyDescent="0.2">
      <c r="A3174" s="317">
        <f t="shared" si="57"/>
        <v>0</v>
      </c>
    </row>
    <row r="3175" spans="1:1" x14ac:dyDescent="0.2">
      <c r="A3175" s="317">
        <f t="shared" si="57"/>
        <v>0</v>
      </c>
    </row>
    <row r="3176" spans="1:1" x14ac:dyDescent="0.2">
      <c r="A3176" s="317">
        <f t="shared" si="57"/>
        <v>0</v>
      </c>
    </row>
    <row r="3177" spans="1:1" x14ac:dyDescent="0.2">
      <c r="A3177" s="317">
        <f t="shared" si="57"/>
        <v>0</v>
      </c>
    </row>
    <row r="3178" spans="1:1" x14ac:dyDescent="0.2">
      <c r="A3178" s="317">
        <f t="shared" si="57"/>
        <v>0</v>
      </c>
    </row>
    <row r="3179" spans="1:1" x14ac:dyDescent="0.2">
      <c r="A3179" s="317">
        <f t="shared" si="57"/>
        <v>0</v>
      </c>
    </row>
    <row r="3180" spans="1:1" x14ac:dyDescent="0.2">
      <c r="A3180" s="317">
        <f t="shared" si="57"/>
        <v>0</v>
      </c>
    </row>
    <row r="3181" spans="1:1" x14ac:dyDescent="0.2">
      <c r="A3181" s="317">
        <f t="shared" si="57"/>
        <v>0</v>
      </c>
    </row>
    <row r="3182" spans="1:1" x14ac:dyDescent="0.2">
      <c r="A3182" s="317">
        <f t="shared" si="57"/>
        <v>0</v>
      </c>
    </row>
    <row r="3183" spans="1:1" x14ac:dyDescent="0.2">
      <c r="A3183" s="317">
        <f t="shared" si="57"/>
        <v>0</v>
      </c>
    </row>
    <row r="3184" spans="1:1" x14ac:dyDescent="0.2">
      <c r="A3184" s="317">
        <f t="shared" si="57"/>
        <v>0</v>
      </c>
    </row>
    <row r="3185" spans="1:1" x14ac:dyDescent="0.2">
      <c r="A3185" s="317">
        <f t="shared" si="57"/>
        <v>0</v>
      </c>
    </row>
    <row r="3186" spans="1:1" x14ac:dyDescent="0.2">
      <c r="A3186" s="317">
        <f t="shared" si="57"/>
        <v>0</v>
      </c>
    </row>
    <row r="3187" spans="1:1" x14ac:dyDescent="0.2">
      <c r="A3187" s="317">
        <f t="shared" si="57"/>
        <v>0</v>
      </c>
    </row>
    <row r="3188" spans="1:1" x14ac:dyDescent="0.2">
      <c r="A3188" s="317">
        <f t="shared" si="57"/>
        <v>0</v>
      </c>
    </row>
    <row r="3189" spans="1:1" x14ac:dyDescent="0.2">
      <c r="A3189" s="317">
        <f t="shared" si="57"/>
        <v>0</v>
      </c>
    </row>
    <row r="3190" spans="1:1" x14ac:dyDescent="0.2">
      <c r="A3190" s="317">
        <f t="shared" si="57"/>
        <v>0</v>
      </c>
    </row>
    <row r="3191" spans="1:1" x14ac:dyDescent="0.2">
      <c r="A3191" s="317">
        <f t="shared" si="57"/>
        <v>0</v>
      </c>
    </row>
    <row r="3192" spans="1:1" x14ac:dyDescent="0.2">
      <c r="A3192" s="317">
        <f t="shared" si="57"/>
        <v>0</v>
      </c>
    </row>
    <row r="3193" spans="1:1" x14ac:dyDescent="0.2">
      <c r="A3193" s="317">
        <f t="shared" si="57"/>
        <v>0</v>
      </c>
    </row>
    <row r="3194" spans="1:1" x14ac:dyDescent="0.2">
      <c r="A3194" s="317">
        <f t="shared" si="57"/>
        <v>0</v>
      </c>
    </row>
    <row r="3195" spans="1:1" x14ac:dyDescent="0.2">
      <c r="A3195" s="317">
        <f t="shared" si="57"/>
        <v>0</v>
      </c>
    </row>
    <row r="3196" spans="1:1" x14ac:dyDescent="0.2">
      <c r="A3196" s="317">
        <f t="shared" si="57"/>
        <v>0</v>
      </c>
    </row>
    <row r="3197" spans="1:1" x14ac:dyDescent="0.2">
      <c r="A3197" s="317">
        <f t="shared" si="57"/>
        <v>0</v>
      </c>
    </row>
    <row r="3198" spans="1:1" x14ac:dyDescent="0.2">
      <c r="A3198" s="317">
        <f t="shared" si="57"/>
        <v>0</v>
      </c>
    </row>
    <row r="3199" spans="1:1" x14ac:dyDescent="0.2">
      <c r="A3199" s="317">
        <f t="shared" si="57"/>
        <v>0</v>
      </c>
    </row>
    <row r="3200" spans="1:1" x14ac:dyDescent="0.2">
      <c r="A3200" s="317">
        <f t="shared" si="57"/>
        <v>0</v>
      </c>
    </row>
    <row r="3201" spans="1:1" x14ac:dyDescent="0.2">
      <c r="A3201" s="317">
        <f t="shared" si="57"/>
        <v>0</v>
      </c>
    </row>
    <row r="3202" spans="1:1" x14ac:dyDescent="0.2">
      <c r="A3202" s="317">
        <f t="shared" si="57"/>
        <v>0</v>
      </c>
    </row>
    <row r="3203" spans="1:1" x14ac:dyDescent="0.2">
      <c r="A3203" s="317">
        <f t="shared" si="57"/>
        <v>0</v>
      </c>
    </row>
    <row r="3204" spans="1:1" x14ac:dyDescent="0.2">
      <c r="A3204" s="317">
        <f t="shared" si="57"/>
        <v>0</v>
      </c>
    </row>
    <row r="3205" spans="1:1" x14ac:dyDescent="0.2">
      <c r="A3205" s="317">
        <f t="shared" si="57"/>
        <v>0</v>
      </c>
    </row>
    <row r="3206" spans="1:1" x14ac:dyDescent="0.2">
      <c r="A3206" s="317">
        <f t="shared" si="57"/>
        <v>0</v>
      </c>
    </row>
    <row r="3207" spans="1:1" x14ac:dyDescent="0.2">
      <c r="A3207" s="317">
        <f t="shared" si="57"/>
        <v>0</v>
      </c>
    </row>
    <row r="3208" spans="1:1" x14ac:dyDescent="0.2">
      <c r="A3208" s="317">
        <f t="shared" si="57"/>
        <v>0</v>
      </c>
    </row>
    <row r="3209" spans="1:1" x14ac:dyDescent="0.2">
      <c r="A3209" s="317">
        <f t="shared" si="57"/>
        <v>0</v>
      </c>
    </row>
    <row r="3210" spans="1:1" x14ac:dyDescent="0.2">
      <c r="A3210" s="317">
        <f t="shared" si="57"/>
        <v>0</v>
      </c>
    </row>
    <row r="3211" spans="1:1" x14ac:dyDescent="0.2">
      <c r="A3211" s="317">
        <f t="shared" si="57"/>
        <v>0</v>
      </c>
    </row>
    <row r="3212" spans="1:1" x14ac:dyDescent="0.2">
      <c r="A3212" s="317">
        <f t="shared" si="57"/>
        <v>0</v>
      </c>
    </row>
    <row r="3213" spans="1:1" x14ac:dyDescent="0.2">
      <c r="A3213" s="317">
        <f t="shared" ref="A3213:A3276" si="58">INDEX(B3213:H3213,1,Sprachwahl)</f>
        <v>0</v>
      </c>
    </row>
    <row r="3214" spans="1:1" x14ac:dyDescent="0.2">
      <c r="A3214" s="317">
        <f t="shared" si="58"/>
        <v>0</v>
      </c>
    </row>
    <row r="3215" spans="1:1" x14ac:dyDescent="0.2">
      <c r="A3215" s="317">
        <f t="shared" si="58"/>
        <v>0</v>
      </c>
    </row>
    <row r="3216" spans="1:1" x14ac:dyDescent="0.2">
      <c r="A3216" s="317">
        <f t="shared" si="58"/>
        <v>0</v>
      </c>
    </row>
    <row r="3217" spans="1:1" x14ac:dyDescent="0.2">
      <c r="A3217" s="317">
        <f t="shared" si="58"/>
        <v>0</v>
      </c>
    </row>
    <row r="3218" spans="1:1" x14ac:dyDescent="0.2">
      <c r="A3218" s="317">
        <f t="shared" si="58"/>
        <v>0</v>
      </c>
    </row>
    <row r="3219" spans="1:1" x14ac:dyDescent="0.2">
      <c r="A3219" s="317">
        <f t="shared" si="58"/>
        <v>0</v>
      </c>
    </row>
    <row r="3220" spans="1:1" x14ac:dyDescent="0.2">
      <c r="A3220" s="317">
        <f t="shared" si="58"/>
        <v>0</v>
      </c>
    </row>
    <row r="3221" spans="1:1" x14ac:dyDescent="0.2">
      <c r="A3221" s="317">
        <f t="shared" si="58"/>
        <v>0</v>
      </c>
    </row>
    <row r="3222" spans="1:1" x14ac:dyDescent="0.2">
      <c r="A3222" s="317">
        <f t="shared" si="58"/>
        <v>0</v>
      </c>
    </row>
    <row r="3223" spans="1:1" x14ac:dyDescent="0.2">
      <c r="A3223" s="317">
        <f t="shared" si="58"/>
        <v>0</v>
      </c>
    </row>
    <row r="3224" spans="1:1" x14ac:dyDescent="0.2">
      <c r="A3224" s="317">
        <f t="shared" si="58"/>
        <v>0</v>
      </c>
    </row>
    <row r="3225" spans="1:1" x14ac:dyDescent="0.2">
      <c r="A3225" s="317">
        <f t="shared" si="58"/>
        <v>0</v>
      </c>
    </row>
    <row r="3226" spans="1:1" x14ac:dyDescent="0.2">
      <c r="A3226" s="317">
        <f t="shared" si="58"/>
        <v>0</v>
      </c>
    </row>
    <row r="3227" spans="1:1" x14ac:dyDescent="0.2">
      <c r="A3227" s="317">
        <f t="shared" si="58"/>
        <v>0</v>
      </c>
    </row>
    <row r="3228" spans="1:1" x14ac:dyDescent="0.2">
      <c r="A3228" s="317">
        <f t="shared" si="58"/>
        <v>0</v>
      </c>
    </row>
    <row r="3229" spans="1:1" x14ac:dyDescent="0.2">
      <c r="A3229" s="317">
        <f t="shared" si="58"/>
        <v>0</v>
      </c>
    </row>
    <row r="3230" spans="1:1" x14ac:dyDescent="0.2">
      <c r="A3230" s="317">
        <f t="shared" si="58"/>
        <v>0</v>
      </c>
    </row>
    <row r="3231" spans="1:1" x14ac:dyDescent="0.2">
      <c r="A3231" s="317">
        <f t="shared" si="58"/>
        <v>0</v>
      </c>
    </row>
    <row r="3232" spans="1:1" x14ac:dyDescent="0.2">
      <c r="A3232" s="317">
        <f t="shared" si="58"/>
        <v>0</v>
      </c>
    </row>
    <row r="3233" spans="1:1" x14ac:dyDescent="0.2">
      <c r="A3233" s="317">
        <f t="shared" si="58"/>
        <v>0</v>
      </c>
    </row>
    <row r="3234" spans="1:1" x14ac:dyDescent="0.2">
      <c r="A3234" s="317">
        <f t="shared" si="58"/>
        <v>0</v>
      </c>
    </row>
    <row r="3235" spans="1:1" x14ac:dyDescent="0.2">
      <c r="A3235" s="317">
        <f t="shared" si="58"/>
        <v>0</v>
      </c>
    </row>
    <row r="3236" spans="1:1" x14ac:dyDescent="0.2">
      <c r="A3236" s="317">
        <f t="shared" si="58"/>
        <v>0</v>
      </c>
    </row>
    <row r="3237" spans="1:1" x14ac:dyDescent="0.2">
      <c r="A3237" s="317">
        <f t="shared" si="58"/>
        <v>0</v>
      </c>
    </row>
    <row r="3238" spans="1:1" x14ac:dyDescent="0.2">
      <c r="A3238" s="317">
        <f t="shared" si="58"/>
        <v>0</v>
      </c>
    </row>
    <row r="3239" spans="1:1" x14ac:dyDescent="0.2">
      <c r="A3239" s="317">
        <f t="shared" si="58"/>
        <v>0</v>
      </c>
    </row>
    <row r="3240" spans="1:1" x14ac:dyDescent="0.2">
      <c r="A3240" s="317">
        <f t="shared" si="58"/>
        <v>0</v>
      </c>
    </row>
    <row r="3241" spans="1:1" x14ac:dyDescent="0.2">
      <c r="A3241" s="317">
        <f t="shared" si="58"/>
        <v>0</v>
      </c>
    </row>
    <row r="3242" spans="1:1" x14ac:dyDescent="0.2">
      <c r="A3242" s="317">
        <f t="shared" si="58"/>
        <v>0</v>
      </c>
    </row>
    <row r="3243" spans="1:1" x14ac:dyDescent="0.2">
      <c r="A3243" s="317">
        <f t="shared" si="58"/>
        <v>0</v>
      </c>
    </row>
    <row r="3244" spans="1:1" x14ac:dyDescent="0.2">
      <c r="A3244" s="317">
        <f t="shared" si="58"/>
        <v>0</v>
      </c>
    </row>
    <row r="3245" spans="1:1" x14ac:dyDescent="0.2">
      <c r="A3245" s="317">
        <f t="shared" si="58"/>
        <v>0</v>
      </c>
    </row>
    <row r="3246" spans="1:1" x14ac:dyDescent="0.2">
      <c r="A3246" s="317">
        <f t="shared" si="58"/>
        <v>0</v>
      </c>
    </row>
    <row r="3247" spans="1:1" x14ac:dyDescent="0.2">
      <c r="A3247" s="317">
        <f t="shared" si="58"/>
        <v>0</v>
      </c>
    </row>
    <row r="3248" spans="1:1" x14ac:dyDescent="0.2">
      <c r="A3248" s="317">
        <f t="shared" si="58"/>
        <v>0</v>
      </c>
    </row>
    <row r="3249" spans="1:1" x14ac:dyDescent="0.2">
      <c r="A3249" s="317">
        <f t="shared" si="58"/>
        <v>0</v>
      </c>
    </row>
    <row r="3250" spans="1:1" x14ac:dyDescent="0.2">
      <c r="A3250" s="317">
        <f t="shared" si="58"/>
        <v>0</v>
      </c>
    </row>
    <row r="3251" spans="1:1" x14ac:dyDescent="0.2">
      <c r="A3251" s="317">
        <f t="shared" si="58"/>
        <v>0</v>
      </c>
    </row>
    <row r="3252" spans="1:1" x14ac:dyDescent="0.2">
      <c r="A3252" s="317">
        <f t="shared" si="58"/>
        <v>0</v>
      </c>
    </row>
    <row r="3253" spans="1:1" x14ac:dyDescent="0.2">
      <c r="A3253" s="317">
        <f t="shared" si="58"/>
        <v>0</v>
      </c>
    </row>
    <row r="3254" spans="1:1" x14ac:dyDescent="0.2">
      <c r="A3254" s="317">
        <f t="shared" si="58"/>
        <v>0</v>
      </c>
    </row>
    <row r="3255" spans="1:1" x14ac:dyDescent="0.2">
      <c r="A3255" s="317">
        <f t="shared" si="58"/>
        <v>0</v>
      </c>
    </row>
    <row r="3256" spans="1:1" x14ac:dyDescent="0.2">
      <c r="A3256" s="317">
        <f t="shared" si="58"/>
        <v>0</v>
      </c>
    </row>
    <row r="3257" spans="1:1" x14ac:dyDescent="0.2">
      <c r="A3257" s="317">
        <f t="shared" si="58"/>
        <v>0</v>
      </c>
    </row>
    <row r="3258" spans="1:1" x14ac:dyDescent="0.2">
      <c r="A3258" s="317">
        <f t="shared" si="58"/>
        <v>0</v>
      </c>
    </row>
    <row r="3259" spans="1:1" x14ac:dyDescent="0.2">
      <c r="A3259" s="317">
        <f t="shared" si="58"/>
        <v>0</v>
      </c>
    </row>
    <row r="3260" spans="1:1" x14ac:dyDescent="0.2">
      <c r="A3260" s="317">
        <f t="shared" si="58"/>
        <v>0</v>
      </c>
    </row>
    <row r="3261" spans="1:1" x14ac:dyDescent="0.2">
      <c r="A3261" s="317">
        <f t="shared" si="58"/>
        <v>0</v>
      </c>
    </row>
    <row r="3262" spans="1:1" x14ac:dyDescent="0.2">
      <c r="A3262" s="317">
        <f t="shared" si="58"/>
        <v>0</v>
      </c>
    </row>
    <row r="3263" spans="1:1" x14ac:dyDescent="0.2">
      <c r="A3263" s="317">
        <f t="shared" si="58"/>
        <v>0</v>
      </c>
    </row>
    <row r="3264" spans="1:1" x14ac:dyDescent="0.2">
      <c r="A3264" s="317">
        <f t="shared" si="58"/>
        <v>0</v>
      </c>
    </row>
    <row r="3265" spans="1:1" x14ac:dyDescent="0.2">
      <c r="A3265" s="317">
        <f t="shared" si="58"/>
        <v>0</v>
      </c>
    </row>
    <row r="3266" spans="1:1" x14ac:dyDescent="0.2">
      <c r="A3266" s="317">
        <f t="shared" si="58"/>
        <v>0</v>
      </c>
    </row>
    <row r="3267" spans="1:1" x14ac:dyDescent="0.2">
      <c r="A3267" s="317">
        <f t="shared" si="58"/>
        <v>0</v>
      </c>
    </row>
    <row r="3268" spans="1:1" x14ac:dyDescent="0.2">
      <c r="A3268" s="317">
        <f t="shared" si="58"/>
        <v>0</v>
      </c>
    </row>
    <row r="3269" spans="1:1" x14ac:dyDescent="0.2">
      <c r="A3269" s="317">
        <f t="shared" si="58"/>
        <v>0</v>
      </c>
    </row>
    <row r="3270" spans="1:1" x14ac:dyDescent="0.2">
      <c r="A3270" s="317">
        <f t="shared" si="58"/>
        <v>0</v>
      </c>
    </row>
    <row r="3271" spans="1:1" x14ac:dyDescent="0.2">
      <c r="A3271" s="317">
        <f t="shared" si="58"/>
        <v>0</v>
      </c>
    </row>
    <row r="3272" spans="1:1" x14ac:dyDescent="0.2">
      <c r="A3272" s="317">
        <f t="shared" si="58"/>
        <v>0</v>
      </c>
    </row>
    <row r="3273" spans="1:1" x14ac:dyDescent="0.2">
      <c r="A3273" s="317">
        <f t="shared" si="58"/>
        <v>0</v>
      </c>
    </row>
    <row r="3274" spans="1:1" x14ac:dyDescent="0.2">
      <c r="A3274" s="317">
        <f t="shared" si="58"/>
        <v>0</v>
      </c>
    </row>
    <row r="3275" spans="1:1" x14ac:dyDescent="0.2">
      <c r="A3275" s="317">
        <f t="shared" si="58"/>
        <v>0</v>
      </c>
    </row>
    <row r="3276" spans="1:1" x14ac:dyDescent="0.2">
      <c r="A3276" s="317">
        <f t="shared" si="58"/>
        <v>0</v>
      </c>
    </row>
    <row r="3277" spans="1:1" x14ac:dyDescent="0.2">
      <c r="A3277" s="317">
        <f t="shared" ref="A3277:A3340" si="59">INDEX(B3277:H3277,1,Sprachwahl)</f>
        <v>0</v>
      </c>
    </row>
    <row r="3278" spans="1:1" x14ac:dyDescent="0.2">
      <c r="A3278" s="317">
        <f t="shared" si="59"/>
        <v>0</v>
      </c>
    </row>
    <row r="3279" spans="1:1" x14ac:dyDescent="0.2">
      <c r="A3279" s="317">
        <f t="shared" si="59"/>
        <v>0</v>
      </c>
    </row>
    <row r="3280" spans="1:1" x14ac:dyDescent="0.2">
      <c r="A3280" s="317">
        <f t="shared" si="59"/>
        <v>0</v>
      </c>
    </row>
    <row r="3281" spans="1:1" x14ac:dyDescent="0.2">
      <c r="A3281" s="317">
        <f t="shared" si="59"/>
        <v>0</v>
      </c>
    </row>
    <row r="3282" spans="1:1" x14ac:dyDescent="0.2">
      <c r="A3282" s="317">
        <f t="shared" si="59"/>
        <v>0</v>
      </c>
    </row>
    <row r="3283" spans="1:1" x14ac:dyDescent="0.2">
      <c r="A3283" s="317">
        <f t="shared" si="59"/>
        <v>0</v>
      </c>
    </row>
    <row r="3284" spans="1:1" x14ac:dyDescent="0.2">
      <c r="A3284" s="317">
        <f t="shared" si="59"/>
        <v>0</v>
      </c>
    </row>
    <row r="3285" spans="1:1" x14ac:dyDescent="0.2">
      <c r="A3285" s="317">
        <f t="shared" si="59"/>
        <v>0</v>
      </c>
    </row>
    <row r="3286" spans="1:1" x14ac:dyDescent="0.2">
      <c r="A3286" s="317">
        <f t="shared" si="59"/>
        <v>0</v>
      </c>
    </row>
    <row r="3287" spans="1:1" x14ac:dyDescent="0.2">
      <c r="A3287" s="317">
        <f t="shared" si="59"/>
        <v>0</v>
      </c>
    </row>
    <row r="3288" spans="1:1" x14ac:dyDescent="0.2">
      <c r="A3288" s="317">
        <f t="shared" si="59"/>
        <v>0</v>
      </c>
    </row>
    <row r="3289" spans="1:1" x14ac:dyDescent="0.2">
      <c r="A3289" s="317">
        <f t="shared" si="59"/>
        <v>0</v>
      </c>
    </row>
    <row r="3290" spans="1:1" x14ac:dyDescent="0.2">
      <c r="A3290" s="317">
        <f t="shared" si="59"/>
        <v>0</v>
      </c>
    </row>
    <row r="3291" spans="1:1" x14ac:dyDescent="0.2">
      <c r="A3291" s="317">
        <f t="shared" si="59"/>
        <v>0</v>
      </c>
    </row>
    <row r="3292" spans="1:1" x14ac:dyDescent="0.2">
      <c r="A3292" s="317">
        <f t="shared" si="59"/>
        <v>0</v>
      </c>
    </row>
    <row r="3293" spans="1:1" x14ac:dyDescent="0.2">
      <c r="A3293" s="317">
        <f t="shared" si="59"/>
        <v>0</v>
      </c>
    </row>
    <row r="3294" spans="1:1" x14ac:dyDescent="0.2">
      <c r="A3294" s="317">
        <f t="shared" si="59"/>
        <v>0</v>
      </c>
    </row>
    <row r="3295" spans="1:1" x14ac:dyDescent="0.2">
      <c r="A3295" s="317">
        <f t="shared" si="59"/>
        <v>0</v>
      </c>
    </row>
    <row r="3296" spans="1:1" x14ac:dyDescent="0.2">
      <c r="A3296" s="317">
        <f t="shared" si="59"/>
        <v>0</v>
      </c>
    </row>
    <row r="3297" spans="1:1" x14ac:dyDescent="0.2">
      <c r="A3297" s="317">
        <f t="shared" si="59"/>
        <v>0</v>
      </c>
    </row>
    <row r="3298" spans="1:1" x14ac:dyDescent="0.2">
      <c r="A3298" s="317">
        <f t="shared" si="59"/>
        <v>0</v>
      </c>
    </row>
    <row r="3299" spans="1:1" x14ac:dyDescent="0.2">
      <c r="A3299" s="317">
        <f t="shared" si="59"/>
        <v>0</v>
      </c>
    </row>
    <row r="3300" spans="1:1" x14ac:dyDescent="0.2">
      <c r="A3300" s="317">
        <f t="shared" si="59"/>
        <v>0</v>
      </c>
    </row>
    <row r="3301" spans="1:1" x14ac:dyDescent="0.2">
      <c r="A3301" s="317">
        <f t="shared" si="59"/>
        <v>0</v>
      </c>
    </row>
    <row r="3302" spans="1:1" x14ac:dyDescent="0.2">
      <c r="A3302" s="317">
        <f t="shared" si="59"/>
        <v>0</v>
      </c>
    </row>
    <row r="3303" spans="1:1" x14ac:dyDescent="0.2">
      <c r="A3303" s="317">
        <f t="shared" si="59"/>
        <v>0</v>
      </c>
    </row>
    <row r="3304" spans="1:1" x14ac:dyDescent="0.2">
      <c r="A3304" s="317">
        <f t="shared" si="59"/>
        <v>0</v>
      </c>
    </row>
    <row r="3305" spans="1:1" x14ac:dyDescent="0.2">
      <c r="A3305" s="317">
        <f t="shared" si="59"/>
        <v>0</v>
      </c>
    </row>
    <row r="3306" spans="1:1" x14ac:dyDescent="0.2">
      <c r="A3306" s="317">
        <f t="shared" si="59"/>
        <v>0</v>
      </c>
    </row>
    <row r="3307" spans="1:1" x14ac:dyDescent="0.2">
      <c r="A3307" s="317">
        <f t="shared" si="59"/>
        <v>0</v>
      </c>
    </row>
    <row r="3308" spans="1:1" x14ac:dyDescent="0.2">
      <c r="A3308" s="317">
        <f t="shared" si="59"/>
        <v>0</v>
      </c>
    </row>
    <row r="3309" spans="1:1" x14ac:dyDescent="0.2">
      <c r="A3309" s="317">
        <f t="shared" si="59"/>
        <v>0</v>
      </c>
    </row>
    <row r="3310" spans="1:1" x14ac:dyDescent="0.2">
      <c r="A3310" s="317">
        <f t="shared" si="59"/>
        <v>0</v>
      </c>
    </row>
    <row r="3311" spans="1:1" x14ac:dyDescent="0.2">
      <c r="A3311" s="317">
        <f t="shared" si="59"/>
        <v>0</v>
      </c>
    </row>
    <row r="3312" spans="1:1" x14ac:dyDescent="0.2">
      <c r="A3312" s="317">
        <f t="shared" si="59"/>
        <v>0</v>
      </c>
    </row>
    <row r="3313" spans="1:1" x14ac:dyDescent="0.2">
      <c r="A3313" s="317">
        <f t="shared" si="59"/>
        <v>0</v>
      </c>
    </row>
    <row r="3314" spans="1:1" x14ac:dyDescent="0.2">
      <c r="A3314" s="317">
        <f t="shared" si="59"/>
        <v>0</v>
      </c>
    </row>
    <row r="3315" spans="1:1" x14ac:dyDescent="0.2">
      <c r="A3315" s="317">
        <f t="shared" si="59"/>
        <v>0</v>
      </c>
    </row>
    <row r="3316" spans="1:1" x14ac:dyDescent="0.2">
      <c r="A3316" s="317">
        <f t="shared" si="59"/>
        <v>0</v>
      </c>
    </row>
    <row r="3317" spans="1:1" x14ac:dyDescent="0.2">
      <c r="A3317" s="317">
        <f t="shared" si="59"/>
        <v>0</v>
      </c>
    </row>
    <row r="3318" spans="1:1" x14ac:dyDescent="0.2">
      <c r="A3318" s="317">
        <f t="shared" si="59"/>
        <v>0</v>
      </c>
    </row>
    <row r="3319" spans="1:1" x14ac:dyDescent="0.2">
      <c r="A3319" s="317">
        <f t="shared" si="59"/>
        <v>0</v>
      </c>
    </row>
    <row r="3320" spans="1:1" x14ac:dyDescent="0.2">
      <c r="A3320" s="317">
        <f t="shared" si="59"/>
        <v>0</v>
      </c>
    </row>
    <row r="3321" spans="1:1" x14ac:dyDescent="0.2">
      <c r="A3321" s="317">
        <f t="shared" si="59"/>
        <v>0</v>
      </c>
    </row>
    <row r="3322" spans="1:1" x14ac:dyDescent="0.2">
      <c r="A3322" s="317">
        <f t="shared" si="59"/>
        <v>0</v>
      </c>
    </row>
    <row r="3323" spans="1:1" x14ac:dyDescent="0.2">
      <c r="A3323" s="317">
        <f t="shared" si="59"/>
        <v>0</v>
      </c>
    </row>
    <row r="3324" spans="1:1" x14ac:dyDescent="0.2">
      <c r="A3324" s="317">
        <f t="shared" si="59"/>
        <v>0</v>
      </c>
    </row>
    <row r="3325" spans="1:1" x14ac:dyDescent="0.2">
      <c r="A3325" s="317">
        <f t="shared" si="59"/>
        <v>0</v>
      </c>
    </row>
    <row r="3326" spans="1:1" x14ac:dyDescent="0.2">
      <c r="A3326" s="317">
        <f t="shared" si="59"/>
        <v>0</v>
      </c>
    </row>
    <row r="3327" spans="1:1" x14ac:dyDescent="0.2">
      <c r="A3327" s="317">
        <f t="shared" si="59"/>
        <v>0</v>
      </c>
    </row>
    <row r="3328" spans="1:1" x14ac:dyDescent="0.2">
      <c r="A3328" s="317">
        <f t="shared" si="59"/>
        <v>0</v>
      </c>
    </row>
    <row r="3329" spans="1:1" x14ac:dyDescent="0.2">
      <c r="A3329" s="317">
        <f t="shared" si="59"/>
        <v>0</v>
      </c>
    </row>
    <row r="3330" spans="1:1" x14ac:dyDescent="0.2">
      <c r="A3330" s="317">
        <f t="shared" si="59"/>
        <v>0</v>
      </c>
    </row>
    <row r="3331" spans="1:1" x14ac:dyDescent="0.2">
      <c r="A3331" s="317">
        <f t="shared" si="59"/>
        <v>0</v>
      </c>
    </row>
    <row r="3332" spans="1:1" x14ac:dyDescent="0.2">
      <c r="A3332" s="317">
        <f t="shared" si="59"/>
        <v>0</v>
      </c>
    </row>
    <row r="3333" spans="1:1" x14ac:dyDescent="0.2">
      <c r="A3333" s="317">
        <f t="shared" si="59"/>
        <v>0</v>
      </c>
    </row>
    <row r="3334" spans="1:1" x14ac:dyDescent="0.2">
      <c r="A3334" s="317">
        <f t="shared" si="59"/>
        <v>0</v>
      </c>
    </row>
    <row r="3335" spans="1:1" x14ac:dyDescent="0.2">
      <c r="A3335" s="317">
        <f t="shared" si="59"/>
        <v>0</v>
      </c>
    </row>
    <row r="3336" spans="1:1" x14ac:dyDescent="0.2">
      <c r="A3336" s="317">
        <f t="shared" si="59"/>
        <v>0</v>
      </c>
    </row>
    <row r="3337" spans="1:1" x14ac:dyDescent="0.2">
      <c r="A3337" s="317">
        <f t="shared" si="59"/>
        <v>0</v>
      </c>
    </row>
    <row r="3338" spans="1:1" x14ac:dyDescent="0.2">
      <c r="A3338" s="317">
        <f t="shared" si="59"/>
        <v>0</v>
      </c>
    </row>
    <row r="3339" spans="1:1" x14ac:dyDescent="0.2">
      <c r="A3339" s="317">
        <f t="shared" si="59"/>
        <v>0</v>
      </c>
    </row>
    <row r="3340" spans="1:1" x14ac:dyDescent="0.2">
      <c r="A3340" s="317">
        <f t="shared" si="59"/>
        <v>0</v>
      </c>
    </row>
    <row r="3341" spans="1:1" x14ac:dyDescent="0.2">
      <c r="A3341" s="317">
        <f t="shared" ref="A3341:A3353" si="60">INDEX(B3341:H3341,1,Sprachwahl)</f>
        <v>0</v>
      </c>
    </row>
    <row r="3342" spans="1:1" x14ac:dyDescent="0.2">
      <c r="A3342" s="317">
        <f t="shared" si="60"/>
        <v>0</v>
      </c>
    </row>
    <row r="3343" spans="1:1" x14ac:dyDescent="0.2">
      <c r="A3343" s="317">
        <f t="shared" si="60"/>
        <v>0</v>
      </c>
    </row>
    <row r="3344" spans="1:1" x14ac:dyDescent="0.2">
      <c r="A3344" s="317">
        <f t="shared" si="60"/>
        <v>0</v>
      </c>
    </row>
    <row r="3345" spans="1:1" x14ac:dyDescent="0.2">
      <c r="A3345" s="317">
        <f t="shared" si="60"/>
        <v>0</v>
      </c>
    </row>
    <row r="3346" spans="1:1" x14ac:dyDescent="0.2">
      <c r="A3346" s="317">
        <f t="shared" si="60"/>
        <v>0</v>
      </c>
    </row>
    <row r="3347" spans="1:1" x14ac:dyDescent="0.2">
      <c r="A3347" s="317">
        <f t="shared" si="60"/>
        <v>0</v>
      </c>
    </row>
    <row r="3348" spans="1:1" x14ac:dyDescent="0.2">
      <c r="A3348" s="317">
        <f t="shared" si="60"/>
        <v>0</v>
      </c>
    </row>
    <row r="3349" spans="1:1" x14ac:dyDescent="0.2">
      <c r="A3349" s="317">
        <f t="shared" si="60"/>
        <v>0</v>
      </c>
    </row>
    <row r="3350" spans="1:1" x14ac:dyDescent="0.2">
      <c r="A3350" s="317">
        <f t="shared" si="60"/>
        <v>0</v>
      </c>
    </row>
    <row r="3351" spans="1:1" x14ac:dyDescent="0.2">
      <c r="A3351" s="317">
        <f t="shared" si="60"/>
        <v>0</v>
      </c>
    </row>
    <row r="3352" spans="1:1" x14ac:dyDescent="0.2">
      <c r="A3352" s="317">
        <f t="shared" si="60"/>
        <v>0</v>
      </c>
    </row>
    <row r="3353" spans="1:1" x14ac:dyDescent="0.2">
      <c r="A3353" s="317">
        <f t="shared" si="60"/>
        <v>0</v>
      </c>
    </row>
  </sheetData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Check Box 1">
              <controlPr locked="0" defaultSize="0" autoFill="0" autoLine="0" autoPict="0">
                <anchor moveWithCells="1">
                  <from>
                    <xdr:col>1</xdr:col>
                    <xdr:colOff>161925</xdr:colOff>
                    <xdr:row>1408</xdr:row>
                    <xdr:rowOff>38100</xdr:rowOff>
                  </from>
                  <to>
                    <xdr:col>1</xdr:col>
                    <xdr:colOff>466725</xdr:colOff>
                    <xdr:row>1409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J11" sqref="J11"/>
    </sheetView>
  </sheetViews>
  <sheetFormatPr baseColWidth="10" defaultRowHeight="15" x14ac:dyDescent="0.25"/>
  <cols>
    <col min="2" max="2" width="25.28515625" customWidth="1"/>
    <col min="3" max="3" width="28.7109375" customWidth="1"/>
    <col min="8" max="8" width="18.7109375" customWidth="1"/>
    <col min="9" max="9" width="14" bestFit="1" customWidth="1"/>
    <col min="10" max="10" width="31.28515625" bestFit="1" customWidth="1"/>
  </cols>
  <sheetData>
    <row r="1" spans="1:15" ht="23.25" x14ac:dyDescent="0.35">
      <c r="A1" s="354">
        <f>'Online order form'!L5</f>
        <v>1</v>
      </c>
      <c r="B1" s="355"/>
    </row>
    <row r="2" spans="1:15" x14ac:dyDescent="0.25">
      <c r="A2" s="352"/>
    </row>
    <row r="3" spans="1:15" x14ac:dyDescent="0.25">
      <c r="A3" t="s">
        <v>366</v>
      </c>
      <c r="C3" s="353" t="str">
        <f>VLOOKUP($A$1,$A$5:C213,3)</f>
        <v>SolteQ Solar GmbH</v>
      </c>
      <c r="D3" s="353" t="str">
        <f>VLOOKUP($A$1,$A$5:D213,4)</f>
        <v xml:space="preserve">Willesch 6                          </v>
      </c>
      <c r="E3" s="353" t="str">
        <f>VLOOKUP($A$1,$A$5:E213,5)</f>
        <v xml:space="preserve">D-49779 Oberlangen          </v>
      </c>
      <c r="F3" s="353" t="str">
        <f>VLOOKUP($A$1,$A$5:F213,6)</f>
        <v>Tel: 05933/ 92 48-103</v>
      </c>
      <c r="G3" s="353" t="str">
        <f>VLOOKUP($A$1,$A$5:G213,7)</f>
        <v>Fax: 05933/ 92 48-29</v>
      </c>
      <c r="H3" s="353" t="str">
        <f>VLOOKUP($A$1,$A$5:H213,8)</f>
        <v>email: vertrieb@solteq.eu</v>
      </c>
      <c r="I3" s="353" t="str">
        <f>VLOOKUP($A$1,$A$5:I213,9)</f>
        <v>Deutsche Bank</v>
      </c>
      <c r="J3" s="353" t="str">
        <f>VLOOKUP($A$1,$A$5:J213,10)</f>
        <v>IBAN: DE61 2677 0024 00211 99 500</v>
      </c>
      <c r="K3" s="353" t="str">
        <f>VLOOKUP($A$1,$A$5:K213,11)</f>
        <v>BICC/SWIFT: DEUTDEDB285</v>
      </c>
      <c r="L3" s="353" t="str">
        <f>VLOOKUP($A$1,$A$5:L213,12)</f>
        <v>HRB 216084</v>
      </c>
      <c r="M3" s="353" t="str">
        <f>VLOOKUP($A$1,$A$5:M213,13)</f>
        <v>AG Osnabrück</v>
      </c>
      <c r="N3" s="353" t="str">
        <f>VLOOKUP($A$1,$A$5:N213,14)</f>
        <v>DE342090195</v>
      </c>
      <c r="O3" s="353" t="str">
        <f>VLOOKUP($A$1,$A$5:O213,14)</f>
        <v>DE342090195</v>
      </c>
    </row>
    <row r="5" spans="1:15" x14ac:dyDescent="0.25">
      <c r="A5" s="352">
        <v>1</v>
      </c>
      <c r="B5" t="s">
        <v>276</v>
      </c>
      <c r="C5" s="74" t="s">
        <v>50</v>
      </c>
      <c r="D5" s="74" t="s">
        <v>140</v>
      </c>
      <c r="E5" s="74" t="s">
        <v>141</v>
      </c>
      <c r="F5" s="74" t="s">
        <v>59</v>
      </c>
      <c r="G5" s="74" t="s">
        <v>60</v>
      </c>
      <c r="H5" s="74" t="s">
        <v>142</v>
      </c>
      <c r="I5" t="s">
        <v>51</v>
      </c>
      <c r="J5" t="s">
        <v>54</v>
      </c>
      <c r="K5" t="s">
        <v>57</v>
      </c>
      <c r="L5" s="165" t="s">
        <v>52</v>
      </c>
      <c r="M5" s="165" t="s">
        <v>55</v>
      </c>
      <c r="N5" s="165" t="s">
        <v>58</v>
      </c>
      <c r="O5" s="361" t="s">
        <v>371</v>
      </c>
    </row>
    <row r="6" spans="1:15" x14ac:dyDescent="0.25">
      <c r="A6" s="352">
        <v>2</v>
      </c>
      <c r="B6" t="s">
        <v>349</v>
      </c>
      <c r="C6" s="74" t="s">
        <v>50</v>
      </c>
      <c r="D6" s="74" t="s">
        <v>140</v>
      </c>
      <c r="E6" s="74" t="s">
        <v>141</v>
      </c>
      <c r="F6" s="74" t="s">
        <v>367</v>
      </c>
      <c r="G6" s="74" t="s">
        <v>60</v>
      </c>
      <c r="H6" s="74" t="s">
        <v>142</v>
      </c>
      <c r="I6" t="s">
        <v>51</v>
      </c>
      <c r="J6" t="s">
        <v>54</v>
      </c>
      <c r="K6" t="s">
        <v>57</v>
      </c>
      <c r="L6" s="165" t="s">
        <v>52</v>
      </c>
      <c r="M6" s="165" t="s">
        <v>55</v>
      </c>
      <c r="N6" s="165" t="s">
        <v>58</v>
      </c>
      <c r="O6" s="361" t="s">
        <v>371</v>
      </c>
    </row>
    <row r="7" spans="1:15" x14ac:dyDescent="0.25">
      <c r="A7" s="352">
        <v>3</v>
      </c>
      <c r="B7" t="s">
        <v>277</v>
      </c>
      <c r="C7" s="74" t="s">
        <v>278</v>
      </c>
      <c r="D7" s="74" t="s">
        <v>375</v>
      </c>
      <c r="E7" t="s">
        <v>376</v>
      </c>
      <c r="F7" s="74" t="s">
        <v>373</v>
      </c>
      <c r="G7" s="74"/>
      <c r="H7" s="74" t="s">
        <v>374</v>
      </c>
      <c r="I7" t="s">
        <v>51</v>
      </c>
      <c r="J7" t="s">
        <v>845</v>
      </c>
      <c r="K7" t="s">
        <v>57</v>
      </c>
      <c r="L7" s="165" t="s">
        <v>52</v>
      </c>
      <c r="M7" s="165" t="s">
        <v>55</v>
      </c>
      <c r="N7" s="165" t="s">
        <v>58</v>
      </c>
      <c r="O7" s="361" t="s">
        <v>372</v>
      </c>
    </row>
    <row r="8" spans="1:15" x14ac:dyDescent="0.25">
      <c r="A8" s="352">
        <v>4</v>
      </c>
      <c r="B8" t="s">
        <v>350</v>
      </c>
      <c r="C8" s="74" t="s">
        <v>50</v>
      </c>
      <c r="D8" s="74" t="s">
        <v>53</v>
      </c>
      <c r="E8" s="74" t="s">
        <v>141</v>
      </c>
      <c r="F8" s="74" t="s">
        <v>368</v>
      </c>
      <c r="G8" s="74" t="s">
        <v>60</v>
      </c>
      <c r="H8" s="74" t="s">
        <v>142</v>
      </c>
      <c r="I8" t="s">
        <v>51</v>
      </c>
      <c r="J8" t="s">
        <v>54</v>
      </c>
      <c r="K8" t="s">
        <v>57</v>
      </c>
      <c r="L8" s="165" t="s">
        <v>52</v>
      </c>
      <c r="M8" s="165" t="s">
        <v>55</v>
      </c>
      <c r="N8" s="165" t="s">
        <v>58</v>
      </c>
      <c r="O8" s="361" t="s">
        <v>371</v>
      </c>
    </row>
    <row r="9" spans="1:15" x14ac:dyDescent="0.25">
      <c r="A9" s="352">
        <v>5</v>
      </c>
      <c r="B9" t="s">
        <v>352</v>
      </c>
      <c r="C9" s="74" t="s">
        <v>50</v>
      </c>
      <c r="D9" s="74" t="s">
        <v>53</v>
      </c>
      <c r="E9" s="74" t="s">
        <v>141</v>
      </c>
      <c r="F9" s="74" t="s">
        <v>369</v>
      </c>
      <c r="G9" s="74" t="s">
        <v>60</v>
      </c>
      <c r="H9" s="74" t="s">
        <v>142</v>
      </c>
      <c r="I9" t="s">
        <v>51</v>
      </c>
      <c r="J9" t="s">
        <v>54</v>
      </c>
      <c r="K9" t="s">
        <v>57</v>
      </c>
      <c r="L9" s="165" t="s">
        <v>52</v>
      </c>
      <c r="M9" s="165" t="s">
        <v>55</v>
      </c>
      <c r="N9" s="165" t="s">
        <v>58</v>
      </c>
      <c r="O9" s="361" t="s">
        <v>371</v>
      </c>
    </row>
    <row r="10" spans="1:15" x14ac:dyDescent="0.25">
      <c r="A10" s="352">
        <v>6</v>
      </c>
      <c r="B10" t="s">
        <v>351</v>
      </c>
      <c r="C10" s="74" t="s">
        <v>278</v>
      </c>
      <c r="D10" s="74" t="s">
        <v>53</v>
      </c>
      <c r="E10" s="74" t="s">
        <v>141</v>
      </c>
      <c r="F10" s="74" t="s">
        <v>370</v>
      </c>
      <c r="G10" s="74" t="s">
        <v>60</v>
      </c>
      <c r="H10" s="74" t="s">
        <v>374</v>
      </c>
      <c r="I10" t="s">
        <v>51</v>
      </c>
      <c r="J10" t="s">
        <v>845</v>
      </c>
      <c r="K10" t="s">
        <v>57</v>
      </c>
      <c r="L10" s="165" t="s">
        <v>52</v>
      </c>
      <c r="M10" s="165" t="s">
        <v>55</v>
      </c>
      <c r="N10" s="165" t="s">
        <v>58</v>
      </c>
      <c r="O10" s="361" t="s">
        <v>372</v>
      </c>
    </row>
    <row r="11" spans="1:15" x14ac:dyDescent="0.25">
      <c r="C11" s="74"/>
      <c r="D11" s="74"/>
      <c r="E11" s="74"/>
      <c r="F11" s="74"/>
      <c r="G11" s="74"/>
      <c r="H11" s="74"/>
      <c r="L11" s="165"/>
      <c r="M11" s="165"/>
      <c r="N11" s="165"/>
    </row>
    <row r="12" spans="1:15" x14ac:dyDescent="0.25">
      <c r="C12" s="74"/>
    </row>
    <row r="13" spans="1:15" x14ac:dyDescent="0.25">
      <c r="C13" s="74"/>
    </row>
    <row r="14" spans="1:15" x14ac:dyDescent="0.25">
      <c r="C14" s="74"/>
    </row>
    <row r="15" spans="1:15" x14ac:dyDescent="0.25">
      <c r="C15" s="74"/>
    </row>
    <row r="16" spans="1:15" x14ac:dyDescent="0.25">
      <c r="C16" s="74"/>
    </row>
    <row r="17" spans="3:3" x14ac:dyDescent="0.25">
      <c r="C17" s="74"/>
    </row>
    <row r="21" spans="3:3" x14ac:dyDescent="0.25">
      <c r="C21" s="74"/>
    </row>
    <row r="22" spans="3:3" x14ac:dyDescent="0.25">
      <c r="C22" s="74"/>
    </row>
    <row r="23" spans="3:3" x14ac:dyDescent="0.25">
      <c r="C23" s="74"/>
    </row>
    <row r="24" spans="3:3" x14ac:dyDescent="0.25">
      <c r="C24" s="74"/>
    </row>
    <row r="25" spans="3:3" x14ac:dyDescent="0.25">
      <c r="C25" s="74"/>
    </row>
    <row r="26" spans="3:3" x14ac:dyDescent="0.25">
      <c r="C26" s="74"/>
    </row>
    <row r="28" spans="3:3" x14ac:dyDescent="0.25">
      <c r="C28" s="74"/>
    </row>
    <row r="29" spans="3:3" x14ac:dyDescent="0.25">
      <c r="C29" s="74"/>
    </row>
    <row r="30" spans="3:3" x14ac:dyDescent="0.25">
      <c r="C30" s="74"/>
    </row>
    <row r="31" spans="3:3" x14ac:dyDescent="0.25">
      <c r="C31" s="74"/>
    </row>
    <row r="32" spans="3:3" x14ac:dyDescent="0.25">
      <c r="C32" s="74"/>
    </row>
    <row r="33" spans="1:3" x14ac:dyDescent="0.25">
      <c r="C33" s="74"/>
    </row>
    <row r="40" spans="1:3" x14ac:dyDescent="0.25">
      <c r="A40" s="352"/>
    </row>
    <row r="41" spans="1:3" x14ac:dyDescent="0.25">
      <c r="A41" s="352"/>
    </row>
    <row r="42" spans="1:3" x14ac:dyDescent="0.25">
      <c r="A42" s="352"/>
    </row>
    <row r="43" spans="1:3" x14ac:dyDescent="0.25">
      <c r="A43" s="352"/>
    </row>
    <row r="44" spans="1:3" x14ac:dyDescent="0.25">
      <c r="A44" s="352"/>
    </row>
    <row r="45" spans="1:3" x14ac:dyDescent="0.25">
      <c r="A45" s="352"/>
    </row>
    <row r="46" spans="1:3" x14ac:dyDescent="0.25">
      <c r="A46" s="352"/>
    </row>
    <row r="47" spans="1:3" x14ac:dyDescent="0.25">
      <c r="A47" s="352"/>
    </row>
    <row r="57" spans="1:1" x14ac:dyDescent="0.25">
      <c r="A57" s="352"/>
    </row>
    <row r="58" spans="1:1" x14ac:dyDescent="0.25">
      <c r="A58" s="352"/>
    </row>
    <row r="59" spans="1:1" x14ac:dyDescent="0.25">
      <c r="A59" s="352"/>
    </row>
    <row r="60" spans="1:1" x14ac:dyDescent="0.25">
      <c r="A60" s="352"/>
    </row>
    <row r="61" spans="1:1" x14ac:dyDescent="0.25">
      <c r="A61" s="352"/>
    </row>
    <row r="62" spans="1:1" x14ac:dyDescent="0.25">
      <c r="A62" s="352"/>
    </row>
    <row r="63" spans="1:1" x14ac:dyDescent="0.25">
      <c r="A63" s="35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3"/>
  <sheetViews>
    <sheetView workbookViewId="0">
      <selection activeCell="D199" sqref="D199"/>
    </sheetView>
  </sheetViews>
  <sheetFormatPr baseColWidth="10" defaultRowHeight="31.5" x14ac:dyDescent="0.5"/>
  <cols>
    <col min="1" max="1" width="43.5703125" style="340" customWidth="1"/>
    <col min="2" max="2" width="11.42578125" style="342"/>
    <col min="3" max="3" width="45.140625" style="340" customWidth="1"/>
  </cols>
  <sheetData>
    <row r="1" spans="2:2" ht="93" customHeight="1" x14ac:dyDescent="0.25">
      <c r="B1" s="341">
        <f>'Online order form'!$L$5</f>
        <v>1</v>
      </c>
    </row>
    <row r="2" spans="2:2" ht="93" customHeight="1" x14ac:dyDescent="0.5"/>
    <row r="3" spans="2:2" ht="93" customHeight="1" x14ac:dyDescent="0.5"/>
    <row r="4" spans="2:2" ht="93" customHeight="1" x14ac:dyDescent="0.5"/>
    <row r="5" spans="2:2" ht="93" customHeight="1" x14ac:dyDescent="0.5"/>
    <row r="6" spans="2:2" ht="93" customHeight="1" x14ac:dyDescent="0.5"/>
    <row r="7" spans="2:2" ht="93" customHeight="1" x14ac:dyDescent="0.5"/>
    <row r="8" spans="2:2" ht="93" customHeight="1" x14ac:dyDescent="0.5"/>
    <row r="9" spans="2:2" ht="93" customHeight="1" x14ac:dyDescent="0.5"/>
    <row r="10" spans="2:2" ht="93" customHeight="1" x14ac:dyDescent="0.5"/>
    <row r="11" spans="2:2" ht="93" customHeight="1" x14ac:dyDescent="0.5"/>
    <row r="12" spans="2:2" ht="93" customHeight="1" x14ac:dyDescent="0.5"/>
    <row r="13" spans="2:2" ht="93" customHeight="1" x14ac:dyDescent="0.5"/>
  </sheetData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P13" sqref="P13"/>
    </sheetView>
  </sheetViews>
  <sheetFormatPr baseColWidth="10" defaultRowHeight="15" x14ac:dyDescent="0.25"/>
  <cols>
    <col min="1" max="1" width="5.42578125" style="352" customWidth="1"/>
    <col min="3" max="3" width="11.42578125" style="352"/>
    <col min="4" max="4" width="4.85546875" style="352" customWidth="1"/>
    <col min="5" max="5" width="11.42578125" style="352"/>
    <col min="6" max="6" width="2.7109375" customWidth="1"/>
    <col min="7" max="9" width="11.42578125" style="352"/>
    <col min="11" max="13" width="11.42578125" style="352"/>
    <col min="16" max="16" width="12" style="352" bestFit="1" customWidth="1"/>
    <col min="17" max="17" width="11.42578125" style="352"/>
  </cols>
  <sheetData>
    <row r="1" spans="1:18" x14ac:dyDescent="0.25">
      <c r="C1" s="352" t="s">
        <v>363</v>
      </c>
      <c r="K1" s="352" t="s">
        <v>364</v>
      </c>
      <c r="L1" s="352" t="s">
        <v>364</v>
      </c>
      <c r="M1" s="352" t="s">
        <v>365</v>
      </c>
      <c r="N1" s="352" t="s">
        <v>365</v>
      </c>
      <c r="O1" t="s">
        <v>820</v>
      </c>
      <c r="P1" s="352">
        <f>O2/5</f>
        <v>0</v>
      </c>
      <c r="Q1" s="352" t="s">
        <v>824</v>
      </c>
      <c r="R1" s="357">
        <v>1.3</v>
      </c>
    </row>
    <row r="2" spans="1:18" x14ac:dyDescent="0.25">
      <c r="O2" s="352">
        <f>'Online order form'!F85</f>
        <v>0</v>
      </c>
      <c r="P2" s="352">
        <f>ROUNDUP(O2/5,-0.1)</f>
        <v>0</v>
      </c>
      <c r="R2" s="357"/>
    </row>
    <row r="3" spans="1:18" x14ac:dyDescent="0.25">
      <c r="O3" s="352"/>
      <c r="P3" s="352">
        <f>P2+5</f>
        <v>5</v>
      </c>
      <c r="R3" s="357"/>
    </row>
    <row r="4" spans="1:18" s="355" customFormat="1" ht="23.25" x14ac:dyDescent="0.35">
      <c r="A4" s="354">
        <f>'Online order form'!L5</f>
        <v>1</v>
      </c>
      <c r="C4" s="356">
        <f>VLOOKUP(A4,A6:C18,3)</f>
        <v>1980</v>
      </c>
      <c r="D4" s="356" t="str">
        <f>VLOOKUP(A4,A6:D18,4)</f>
        <v>€</v>
      </c>
      <c r="E4" s="356">
        <f>VLOOKUP(A4,A6:E18,5)</f>
        <v>1650</v>
      </c>
      <c r="G4" s="356" t="str">
        <f>VLOOKUP(A4,A6:G18,7)</f>
        <v>m²</v>
      </c>
      <c r="H4" s="356" t="str">
        <f>VLOOKUP(A4,A6:H18,8)</f>
        <v>€ / m²</v>
      </c>
      <c r="I4" s="356" t="str">
        <f>VLOOKUP(A4,A6:I18,9)</f>
        <v>€ / kWp</v>
      </c>
      <c r="K4" s="356">
        <f>VLOOKUP(A4,A6:K18,11)</f>
        <v>110</v>
      </c>
      <c r="L4" s="356">
        <f>VLOOKUP(A4,A6:L18,12)</f>
        <v>87</v>
      </c>
      <c r="M4" s="356">
        <f>VLOOKUP(A4,A6:M18,13)</f>
        <v>55</v>
      </c>
      <c r="N4" s="356">
        <f>VLOOKUP(A4,A6:N18,14)</f>
        <v>32</v>
      </c>
      <c r="O4" s="357"/>
      <c r="P4" s="356" t="str">
        <f ca="1">INDIRECT(ADDRESS(P3,16))</f>
        <v>€</v>
      </c>
      <c r="Q4" s="356" t="str">
        <f ca="1">INDIRECT(ADDRESS(P3,17))</f>
        <v>$</v>
      </c>
    </row>
    <row r="5" spans="1:18" x14ac:dyDescent="0.25">
      <c r="C5" s="352" t="s">
        <v>354</v>
      </c>
      <c r="E5" s="352" t="s">
        <v>353</v>
      </c>
      <c r="K5" s="352" t="s">
        <v>354</v>
      </c>
      <c r="L5" s="352" t="s">
        <v>353</v>
      </c>
      <c r="M5" s="352" t="s">
        <v>354</v>
      </c>
      <c r="O5" s="352" t="s">
        <v>822</v>
      </c>
      <c r="P5" s="352" t="s">
        <v>1</v>
      </c>
      <c r="Q5" s="352" t="s">
        <v>340</v>
      </c>
    </row>
    <row r="6" spans="1:18" x14ac:dyDescent="0.25">
      <c r="A6" s="352">
        <v>1</v>
      </c>
      <c r="B6" t="s">
        <v>339</v>
      </c>
      <c r="C6" s="352">
        <v>1980</v>
      </c>
      <c r="D6" s="352" t="s">
        <v>1</v>
      </c>
      <c r="E6" s="352">
        <v>1650</v>
      </c>
      <c r="G6" s="352" t="s">
        <v>0</v>
      </c>
      <c r="H6" s="352" t="s">
        <v>6</v>
      </c>
      <c r="I6" s="352" t="s">
        <v>7</v>
      </c>
      <c r="K6" s="352">
        <v>110</v>
      </c>
      <c r="L6" s="352">
        <v>87</v>
      </c>
      <c r="M6" s="352">
        <v>55</v>
      </c>
      <c r="N6" s="352">
        <v>32</v>
      </c>
      <c r="O6" s="352">
        <v>5</v>
      </c>
      <c r="P6" s="352">
        <f>3000+3000</f>
        <v>6000</v>
      </c>
      <c r="Q6" s="352">
        <f t="shared" ref="Q6:Q13" si="0">P6*$R$1</f>
        <v>7800</v>
      </c>
    </row>
    <row r="7" spans="1:18" x14ac:dyDescent="0.25">
      <c r="A7" s="352">
        <v>2</v>
      </c>
      <c r="B7" t="s">
        <v>349</v>
      </c>
      <c r="C7" s="352">
        <f>C6</f>
        <v>1980</v>
      </c>
      <c r="D7" s="352" t="s">
        <v>1</v>
      </c>
      <c r="E7" s="352">
        <f>E6</f>
        <v>1650</v>
      </c>
      <c r="G7" s="352" t="s">
        <v>0</v>
      </c>
      <c r="H7" s="352" t="s">
        <v>6</v>
      </c>
      <c r="I7" s="352" t="s">
        <v>7</v>
      </c>
      <c r="K7" s="352">
        <v>110</v>
      </c>
      <c r="L7" s="352">
        <v>87</v>
      </c>
      <c r="M7" s="352">
        <v>55</v>
      </c>
      <c r="N7" s="352">
        <v>32</v>
      </c>
      <c r="O7" s="352">
        <v>10</v>
      </c>
      <c r="P7" s="352">
        <f>3000+2*3000</f>
        <v>9000</v>
      </c>
      <c r="Q7" s="352">
        <f t="shared" si="0"/>
        <v>11700</v>
      </c>
    </row>
    <row r="8" spans="1:18" x14ac:dyDescent="0.25">
      <c r="A8" s="352">
        <v>3</v>
      </c>
      <c r="B8" t="s">
        <v>277</v>
      </c>
      <c r="C8" s="352">
        <v>2950</v>
      </c>
      <c r="D8" s="352" t="s">
        <v>340</v>
      </c>
      <c r="E8" s="352">
        <v>2650</v>
      </c>
      <c r="G8" s="352" t="s">
        <v>356</v>
      </c>
      <c r="H8" s="352" t="s">
        <v>357</v>
      </c>
      <c r="I8" s="352" t="s">
        <v>358</v>
      </c>
      <c r="K8" s="352">
        <v>16</v>
      </c>
      <c r="L8" s="352">
        <v>12</v>
      </c>
      <c r="M8" s="352">
        <v>16</v>
      </c>
      <c r="N8" s="352">
        <v>16</v>
      </c>
      <c r="O8" s="352">
        <v>15</v>
      </c>
      <c r="P8" s="352">
        <f>3000+3*3000</f>
        <v>12000</v>
      </c>
      <c r="Q8" s="352">
        <f t="shared" si="0"/>
        <v>15600</v>
      </c>
    </row>
    <row r="9" spans="1:18" x14ac:dyDescent="0.25">
      <c r="A9" s="352">
        <v>4</v>
      </c>
      <c r="B9" t="s">
        <v>350</v>
      </c>
      <c r="C9" s="352">
        <f>C6</f>
        <v>1980</v>
      </c>
      <c r="D9" s="352" t="s">
        <v>1</v>
      </c>
      <c r="E9" s="352">
        <f>E6</f>
        <v>1650</v>
      </c>
      <c r="G9" s="352" t="s">
        <v>0</v>
      </c>
      <c r="H9" s="352" t="s">
        <v>6</v>
      </c>
      <c r="I9" s="352" t="s">
        <v>7</v>
      </c>
      <c r="K9" s="352">
        <v>110</v>
      </c>
      <c r="L9" s="352">
        <v>87</v>
      </c>
      <c r="M9" s="352">
        <v>55</v>
      </c>
      <c r="N9" s="352">
        <v>32</v>
      </c>
      <c r="O9" s="352">
        <v>20</v>
      </c>
      <c r="P9" s="352">
        <f>3000+4*3000</f>
        <v>15000</v>
      </c>
      <c r="Q9" s="352">
        <f t="shared" si="0"/>
        <v>19500</v>
      </c>
    </row>
    <row r="10" spans="1:18" x14ac:dyDescent="0.25">
      <c r="A10" s="352">
        <v>5</v>
      </c>
      <c r="B10" t="s">
        <v>352</v>
      </c>
      <c r="C10" s="352">
        <f>C6</f>
        <v>1980</v>
      </c>
      <c r="D10" s="352" t="s">
        <v>1</v>
      </c>
      <c r="E10" s="352">
        <f>E6</f>
        <v>1650</v>
      </c>
      <c r="G10" s="352" t="s">
        <v>0</v>
      </c>
      <c r="H10" s="352" t="s">
        <v>6</v>
      </c>
      <c r="I10" s="352" t="s">
        <v>7</v>
      </c>
      <c r="K10" s="352">
        <v>110</v>
      </c>
      <c r="L10" s="352">
        <v>87</v>
      </c>
      <c r="M10" s="352">
        <v>55</v>
      </c>
      <c r="N10" s="352">
        <v>32</v>
      </c>
      <c r="O10" s="352">
        <v>25</v>
      </c>
      <c r="P10" s="352">
        <f>3000+5*3000</f>
        <v>18000</v>
      </c>
      <c r="Q10" s="352">
        <f t="shared" si="0"/>
        <v>23400</v>
      </c>
    </row>
    <row r="11" spans="1:18" x14ac:dyDescent="0.25">
      <c r="A11" s="352">
        <v>6</v>
      </c>
      <c r="B11" t="s">
        <v>351</v>
      </c>
      <c r="C11" s="352">
        <f>C8</f>
        <v>2950</v>
      </c>
      <c r="D11" s="352" t="s">
        <v>340</v>
      </c>
      <c r="E11" s="352">
        <f>E8</f>
        <v>2650</v>
      </c>
      <c r="G11" s="352" t="s">
        <v>356</v>
      </c>
      <c r="H11" s="352" t="s">
        <v>357</v>
      </c>
      <c r="I11" s="352" t="s">
        <v>358</v>
      </c>
      <c r="K11" s="352">
        <v>16</v>
      </c>
      <c r="L11" s="352">
        <v>12</v>
      </c>
      <c r="M11" s="352">
        <v>16</v>
      </c>
      <c r="N11" s="352">
        <v>16</v>
      </c>
      <c r="O11" s="352">
        <v>30</v>
      </c>
      <c r="P11" s="352">
        <f>3000+6*3000</f>
        <v>21000</v>
      </c>
      <c r="Q11" s="352">
        <f t="shared" si="0"/>
        <v>27300</v>
      </c>
    </row>
    <row r="12" spans="1:18" x14ac:dyDescent="0.25">
      <c r="A12" s="352">
        <v>7</v>
      </c>
      <c r="B12" t="s">
        <v>800</v>
      </c>
      <c r="C12" s="352">
        <f>C6</f>
        <v>1980</v>
      </c>
      <c r="D12" s="352" t="s">
        <v>1</v>
      </c>
      <c r="E12" s="352">
        <f>E6</f>
        <v>1650</v>
      </c>
      <c r="G12" s="352" t="str">
        <f>G6</f>
        <v>m²</v>
      </c>
      <c r="H12" s="352" t="str">
        <f t="shared" ref="H12:M12" si="1">H6</f>
        <v>€ / m²</v>
      </c>
      <c r="I12" s="352" t="str">
        <f t="shared" si="1"/>
        <v>€ / kWp</v>
      </c>
      <c r="J12" s="352"/>
      <c r="K12" s="352">
        <f t="shared" si="1"/>
        <v>110</v>
      </c>
      <c r="L12" s="352">
        <v>87</v>
      </c>
      <c r="M12" s="352">
        <f t="shared" si="1"/>
        <v>55</v>
      </c>
      <c r="N12" s="352">
        <v>32</v>
      </c>
      <c r="O12" s="352">
        <v>35</v>
      </c>
      <c r="P12" s="352">
        <f>3000+7*3000</f>
        <v>24000</v>
      </c>
      <c r="Q12" s="352">
        <f t="shared" si="0"/>
        <v>31200</v>
      </c>
    </row>
    <row r="13" spans="1:18" x14ac:dyDescent="0.25">
      <c r="O13" s="352">
        <v>40</v>
      </c>
      <c r="P13" s="352">
        <f>3000+8*3000</f>
        <v>27000</v>
      </c>
      <c r="Q13" s="352">
        <f t="shared" si="0"/>
        <v>35100</v>
      </c>
    </row>
    <row r="14" spans="1:18" x14ac:dyDescent="0.25">
      <c r="O14" s="352"/>
    </row>
    <row r="15" spans="1:18" x14ac:dyDescent="0.25">
      <c r="O15" s="35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Online order form</vt:lpstr>
      <vt:lpstr>Languages</vt:lpstr>
      <vt:lpstr>Adressen ++</vt:lpstr>
      <vt:lpstr>Logos</vt:lpstr>
      <vt:lpstr>Preise</vt:lpstr>
      <vt:lpstr>Languages!Sprachwahl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 NB</dc:creator>
  <cp:lastModifiedBy>Berkay Bayer</cp:lastModifiedBy>
  <cp:lastPrinted>2021-08-03T20:45:11Z</cp:lastPrinted>
  <dcterms:created xsi:type="dcterms:W3CDTF">2018-11-08T22:03:28Z</dcterms:created>
  <dcterms:modified xsi:type="dcterms:W3CDTF">2021-08-03T20:46:08Z</dcterms:modified>
</cp:coreProperties>
</file>